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65" activeTab="0"/>
  </bookViews>
  <sheets>
    <sheet name="A-MCO Info" sheetId="1" r:id="rId1"/>
    <sheet name="B-County_Members Opt_Benefits" sheetId="2" r:id="rId2"/>
    <sheet name="F-Care Mgmt" sheetId="3" state="hidden" r:id="rId3"/>
    <sheet name="H-HARP R&amp;E" sheetId="4" r:id="rId4"/>
    <sheet name="I-Consolidated R&amp;E" sheetId="5" r:id="rId5"/>
    <sheet name="J-Balance Sheet" sheetId="6" r:id="rId6"/>
    <sheet name="H-Surplus" sheetId="7" state="hidden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0101002" localSheetId="5">#REF!</definedName>
    <definedName name="_0101002">#REF!</definedName>
    <definedName name="_0101003" localSheetId="5">#REF!</definedName>
    <definedName name="_0101003">#REF!</definedName>
    <definedName name="_0101004" localSheetId="5">#REF!</definedName>
    <definedName name="_0101004">#REF!</definedName>
    <definedName name="_0101005" localSheetId="5">#REF!</definedName>
    <definedName name="_0101005">#REF!</definedName>
    <definedName name="_0102001" localSheetId="5">#REF!</definedName>
    <definedName name="_0102001">#REF!</definedName>
    <definedName name="_0226700C" localSheetId="5">#REF!</definedName>
    <definedName name="_0226700C">#REF!</definedName>
    <definedName name="_0228000" localSheetId="5">#REF!</definedName>
    <definedName name="_0228000">#REF!</definedName>
    <definedName name="_xlfn.IFERROR" hidden="1">#NAME?</definedName>
    <definedName name="Admin1999">'[3]Admin&amp;Reins'!$A$19:$BF$83</definedName>
    <definedName name="Admin2000">'[3]Admin&amp;Reins'!$A$89:$BF$148</definedName>
    <definedName name="Albany_Medical_Center_Hospital" localSheetId="5">#REF!</definedName>
    <definedName name="Albany_Medical_Center_Hospital">#REF!</definedName>
    <definedName name="ALR" localSheetId="5">#REF!</definedName>
    <definedName name="ALR">#REF!</definedName>
    <definedName name="Begin" localSheetId="5">'[4]Sch A1'!$D$41</definedName>
    <definedName name="Begin">'[5]Sch A1'!$E$41</definedName>
    <definedName name="Benefits" localSheetId="5">#REF!</definedName>
    <definedName name="Benefits">#REF!</definedName>
    <definedName name="ConversionFactors" localSheetId="5">#REF!</definedName>
    <definedName name="ConversionFactors">#REF!</definedName>
    <definedName name="Counties" localSheetId="5">#REF!</definedName>
    <definedName name="Counties">#REF!</definedName>
    <definedName name="County1" localSheetId="5">'[4]Sch A1'!#REF!</definedName>
    <definedName name="County1">'[1]Sch A1'!#REF!</definedName>
    <definedName name="County10" localSheetId="5">'[4]Sch A1'!#REF!</definedName>
    <definedName name="County10">'[1]Sch A1'!#REF!</definedName>
    <definedName name="County11" localSheetId="5">'[4]Sch A1'!#REF!</definedName>
    <definedName name="County11">'[1]Sch A1'!#REF!</definedName>
    <definedName name="County12" localSheetId="5">'[4]Sch A1'!#REF!</definedName>
    <definedName name="County12">'[1]Sch A1'!#REF!</definedName>
    <definedName name="County13" localSheetId="5">'[4]Sch A1'!#REF!</definedName>
    <definedName name="County13">'[1]Sch A1'!#REF!</definedName>
    <definedName name="County14" localSheetId="5">'[4]Sch A1'!#REF!</definedName>
    <definedName name="County14">'[1]Sch A1'!#REF!</definedName>
    <definedName name="County2" localSheetId="5">'[4]Sch A1'!#REF!</definedName>
    <definedName name="County2">'[1]Sch A1'!#REF!</definedName>
    <definedName name="County3" localSheetId="5">'[4]Sch A1'!#REF!</definedName>
    <definedName name="County3">'[1]Sch A1'!#REF!</definedName>
    <definedName name="County4" localSheetId="5">'[4]Sch A1'!#REF!</definedName>
    <definedName name="County4">'[1]Sch A1'!#REF!</definedName>
    <definedName name="County5" localSheetId="5">'[4]Sch A1'!#REF!</definedName>
    <definedName name="County5">'[1]Sch A1'!#REF!</definedName>
    <definedName name="County6" localSheetId="5">'[4]Sch A1'!#REF!</definedName>
    <definedName name="County6">'[1]Sch A1'!#REF!</definedName>
    <definedName name="County7" localSheetId="5">'[4]Sch A1'!#REF!</definedName>
    <definedName name="County7">'[1]Sch A1'!#REF!</definedName>
    <definedName name="County8" localSheetId="5">'[4]Sch A1'!#REF!</definedName>
    <definedName name="County8">'[1]Sch A1'!#REF!</definedName>
    <definedName name="County9" localSheetId="5">'[4]Sch A1'!#REF!</definedName>
    <definedName name="County9">'[1]Sch A1'!#REF!</definedName>
    <definedName name="CriteriaAdmin1999">'[3]Admin&amp;Reins'!$A$15:$BF$16</definedName>
    <definedName name="CriteriaAdmin2000">'[3]Admin&amp;Reins'!$A$85:$BF$86</definedName>
    <definedName name="CriteriaConversion" localSheetId="5">#REF!</definedName>
    <definedName name="CriteriaConversion">#REF!</definedName>
    <definedName name="CriteriaMedical1999">'[3]MedicalCosts'!$A$25:$HU$26</definedName>
    <definedName name="CriteriaMedical2000">'[3]MedicalCosts'!$A$95:$HU$96</definedName>
    <definedName name="CtyCode1" localSheetId="5">#REF!</definedName>
    <definedName name="CtyCode1">#REF!</definedName>
    <definedName name="CtyCode10" localSheetId="5">#REF!</definedName>
    <definedName name="CtyCode10">#REF!</definedName>
    <definedName name="CtyCode11" localSheetId="5">#REF!</definedName>
    <definedName name="CtyCode11">#REF!</definedName>
    <definedName name="CtyCode12" localSheetId="5">#REF!</definedName>
    <definedName name="CtyCode12">#REF!</definedName>
    <definedName name="CtyCode13" localSheetId="5">#REF!</definedName>
    <definedName name="CtyCode13">#REF!</definedName>
    <definedName name="CtyCode14" localSheetId="5">#REF!</definedName>
    <definedName name="CtyCode14">#REF!</definedName>
    <definedName name="CtyCode2" localSheetId="5">#REF!</definedName>
    <definedName name="CtyCode2">#REF!</definedName>
    <definedName name="CtyCode3" localSheetId="5">#REF!</definedName>
    <definedName name="CtyCode3">#REF!</definedName>
    <definedName name="CtyCode4" localSheetId="5">#REF!</definedName>
    <definedName name="CtyCode4">#REF!</definedName>
    <definedName name="CtyCode5" localSheetId="5">#REF!</definedName>
    <definedName name="CtyCode5">#REF!</definedName>
    <definedName name="CtyCode6" localSheetId="5">#REF!</definedName>
    <definedName name="CtyCode6">#REF!</definedName>
    <definedName name="CtyCode7" localSheetId="5">#REF!</definedName>
    <definedName name="CtyCode7">#REF!</definedName>
    <definedName name="CtyCode8" localSheetId="5">#REF!</definedName>
    <definedName name="CtyCode8">#REF!</definedName>
    <definedName name="CtyCode9" localSheetId="5">#REF!</definedName>
    <definedName name="CtyCode9">#REF!</definedName>
    <definedName name="DCCriteria" localSheetId="5">#REF!</definedName>
    <definedName name="DCCriteria">#REF!</definedName>
    <definedName name="Discharges" localSheetId="5">#REF!</definedName>
    <definedName name="Discharges">#REF!</definedName>
    <definedName name="End" localSheetId="5">'[4]Sch A1'!$D$42</definedName>
    <definedName name="End">'[5]Sch A1'!$E$42</definedName>
    <definedName name="Enrollment" localSheetId="5">#REF!</definedName>
    <definedName name="Enrollment">#REF!</definedName>
    <definedName name="FHP1" localSheetId="5">'[4]Sch A1'!#REF!</definedName>
    <definedName name="FHP1">'[1]Sch A1'!#REF!</definedName>
    <definedName name="FHP10" localSheetId="5">'[4]Sch A1'!#REF!</definedName>
    <definedName name="FHP10">'[1]Sch A1'!#REF!</definedName>
    <definedName name="FHP11" localSheetId="5">'[4]Sch A1'!#REF!</definedName>
    <definedName name="FHP11">'[1]Sch A1'!#REF!</definedName>
    <definedName name="FHP12" localSheetId="5">'[4]Sch A1'!#REF!</definedName>
    <definedName name="FHP12">'[1]Sch A1'!#REF!</definedName>
    <definedName name="FHP13" localSheetId="5">'[4]Sch A1'!#REF!</definedName>
    <definedName name="FHP13">'[1]Sch A1'!#REF!</definedName>
    <definedName name="FHP14" localSheetId="5">'[4]Sch A1'!#REF!</definedName>
    <definedName name="FHP14">'[1]Sch A1'!#REF!</definedName>
    <definedName name="FHP2" localSheetId="5">'[4]Sch A1'!#REF!</definedName>
    <definedName name="FHP2">'[1]Sch A1'!#REF!</definedName>
    <definedName name="FHP3" localSheetId="5">'[4]Sch A1'!#REF!</definedName>
    <definedName name="FHP3">'[1]Sch A1'!#REF!</definedName>
    <definedName name="FHP4" localSheetId="5">'[4]Sch A1'!#REF!</definedName>
    <definedName name="FHP4">'[1]Sch A1'!#REF!</definedName>
    <definedName name="FHP5" localSheetId="5">'[4]Sch A1'!#REF!</definedName>
    <definedName name="FHP5">'[1]Sch A1'!#REF!</definedName>
    <definedName name="FHP6" localSheetId="5">'[4]Sch A1'!#REF!</definedName>
    <definedName name="FHP6">'[1]Sch A1'!#REF!</definedName>
    <definedName name="FHP7" localSheetId="5">'[4]Sch A1'!#REF!</definedName>
    <definedName name="FHP7">'[1]Sch A1'!#REF!</definedName>
    <definedName name="FHP8" localSheetId="5">'[4]Sch A1'!#REF!</definedName>
    <definedName name="FHP8">'[1]Sch A1'!#REF!</definedName>
    <definedName name="FHP9" localSheetId="5">'[4]Sch A1'!#REF!</definedName>
    <definedName name="FHP9">'[1]Sch A1'!#REF!</definedName>
    <definedName name="FHPALR" localSheetId="5">#REF!</definedName>
    <definedName name="FHPALR">#REF!</definedName>
    <definedName name="FHPMLR" localSheetId="5">#REF!</definedName>
    <definedName name="FHPMLR">#REF!</definedName>
    <definedName name="FHPREG" localSheetId="5">'[4]Sch A1'!#REF!</definedName>
    <definedName name="FHPREG">'[1]Sch A1'!#REF!</definedName>
    <definedName name="FHPSR" localSheetId="5">#REF!</definedName>
    <definedName name="FHPSR">#REF!</definedName>
    <definedName name="FHPUCriteria" localSheetId="5">#REF!</definedName>
    <definedName name="FHPUCriteria">#REF!</definedName>
    <definedName name="FHPUtil" localSheetId="5">#REF!</definedName>
    <definedName name="FHPUtil">#REF!</definedName>
    <definedName name="HospitalList" localSheetId="5">#REF!</definedName>
    <definedName name="HospitalList">#REF!</definedName>
    <definedName name="LINMNorm1999" localSheetId="5">#REF!</definedName>
    <definedName name="LINMNorm1999">#REF!</definedName>
    <definedName name="LINMNorm2000" localSheetId="5">#REF!</definedName>
    <definedName name="LINMNorm2000">#REF!</definedName>
    <definedName name="LINMNorm2001" localSheetId="5">#REF!</definedName>
    <definedName name="LINMNorm2001">#REF!</definedName>
    <definedName name="MCD1" localSheetId="5">'[4]Sch A1'!#REF!</definedName>
    <definedName name="MCD1">'[1]Sch A1'!#REF!</definedName>
    <definedName name="MCD10" localSheetId="5">'[4]Sch A1'!#REF!</definedName>
    <definedName name="MCD10">'[1]Sch A1'!#REF!</definedName>
    <definedName name="MCD11" localSheetId="5">'[4]Sch A1'!#REF!</definedName>
    <definedName name="MCD11">'[1]Sch A1'!#REF!</definedName>
    <definedName name="MCD12" localSheetId="5">'[4]Sch A1'!#REF!</definedName>
    <definedName name="MCD12">'[1]Sch A1'!#REF!</definedName>
    <definedName name="MCD13" localSheetId="5">'[4]Sch A1'!#REF!</definedName>
    <definedName name="MCD13">'[1]Sch A1'!#REF!</definedName>
    <definedName name="MCD14" localSheetId="5">'[4]Sch A1'!#REF!</definedName>
    <definedName name="MCD14">'[1]Sch A1'!#REF!</definedName>
    <definedName name="MCD2" localSheetId="5">'[4]Sch A1'!#REF!</definedName>
    <definedName name="MCD2">'[1]Sch A1'!#REF!</definedName>
    <definedName name="MCD3" localSheetId="5">'[4]Sch A1'!#REF!</definedName>
    <definedName name="MCD3">'[1]Sch A1'!#REF!</definedName>
    <definedName name="MCD4" localSheetId="5">'[4]Sch A1'!#REF!</definedName>
    <definedName name="MCD4">'[1]Sch A1'!#REF!</definedName>
    <definedName name="MCD5" localSheetId="5">'[4]Sch A1'!#REF!</definedName>
    <definedName name="MCD5">'[1]Sch A1'!#REF!</definedName>
    <definedName name="MCD6" localSheetId="5">'[4]Sch A1'!#REF!</definedName>
    <definedName name="MCD6">'[1]Sch A1'!#REF!</definedName>
    <definedName name="MCD7" localSheetId="5">'[4]Sch A1'!#REF!</definedName>
    <definedName name="MCD7">'[1]Sch A1'!#REF!</definedName>
    <definedName name="MCD8" localSheetId="5">'[4]Sch A1'!#REF!</definedName>
    <definedName name="MCD8">'[1]Sch A1'!#REF!</definedName>
    <definedName name="MCD9" localSheetId="5">'[4]Sch A1'!#REF!</definedName>
    <definedName name="MCD9">'[1]Sch A1'!#REF!</definedName>
    <definedName name="MCDALR" localSheetId="5">#REF!</definedName>
    <definedName name="MCDALR">#REF!</definedName>
    <definedName name="MCDMLR" localSheetId="5">#REF!</definedName>
    <definedName name="MCDMLR">#REF!</definedName>
    <definedName name="MCDREG" localSheetId="5">'[4]Sch A1'!#REF!</definedName>
    <definedName name="MCDREG">'[1]Sch A1'!#REF!</definedName>
    <definedName name="MCDSR" localSheetId="5">#REF!</definedName>
    <definedName name="MCDSR">#REF!</definedName>
    <definedName name="MCDUCriteria" localSheetId="5">#REF!</definedName>
    <definedName name="MCDUCriteria">#REF!</definedName>
    <definedName name="MCDUtil" localSheetId="5">#REF!</definedName>
    <definedName name="MCDUtil">#REF!</definedName>
    <definedName name="Med1Criteria" localSheetId="5">#REF!</definedName>
    <definedName name="Med1Criteria">#REF!</definedName>
    <definedName name="Med2Criteria" localSheetId="5">#REF!</definedName>
    <definedName name="Med2Criteria">#REF!</definedName>
    <definedName name="Medical1" localSheetId="5">#REF!</definedName>
    <definedName name="Medical1">#REF!</definedName>
    <definedName name="Medical1999">'[3]MedicalCosts'!$A$29:$HU$93</definedName>
    <definedName name="Medical2" localSheetId="5">#REF!</definedName>
    <definedName name="Medical2">#REF!</definedName>
    <definedName name="Medical2000">'[3]MedicalCosts'!$A$99:$HU$158</definedName>
    <definedName name="MLR" localSheetId="5">#REF!</definedName>
    <definedName name="MLR">#REF!</definedName>
    <definedName name="MMISID" localSheetId="5">#REF!</definedName>
    <definedName name="MMISID">#REF!</definedName>
    <definedName name="MMISRID" localSheetId="5">#REF!</definedName>
    <definedName name="MMISRID">#REF!</definedName>
    <definedName name="MorV" localSheetId="5">#REF!</definedName>
    <definedName name="MorV">#REF!</definedName>
    <definedName name="NumberCounty" localSheetId="5">'[4]Sch A1'!#REF!</definedName>
    <definedName name="NumberCounty">'[1]Sch A1'!#REF!</definedName>
    <definedName name="NYCNorm1999" localSheetId="5">#REF!</definedName>
    <definedName name="NYCNorm1999">#REF!</definedName>
    <definedName name="NYCNorm2000" localSheetId="5">#REF!</definedName>
    <definedName name="NYCNorm2000">#REF!</definedName>
    <definedName name="NYCNorm2001" localSheetId="5">#REF!</definedName>
    <definedName name="NYCNorm2001">#REF!</definedName>
    <definedName name="PID" localSheetId="5">#REF!</definedName>
    <definedName name="PID">#REF!</definedName>
    <definedName name="Plans" localSheetId="5">#REF!</definedName>
    <definedName name="Plans">#REF!</definedName>
    <definedName name="PremGrp" localSheetId="5">#REF!</definedName>
    <definedName name="PremGrp">#REF!</definedName>
    <definedName name="_xlnm.Print_Area" localSheetId="0">'A-MCO Info'!$A$1:$C$16</definedName>
    <definedName name="_xlnm.Print_Area" localSheetId="1">'B-County_Members Opt_Benefits'!$C$7:$E$70</definedName>
    <definedName name="_xlnm.Print_Area" localSheetId="2">'F-Care Mgmt'!$A$1:$I$31</definedName>
    <definedName name="_xlnm.Print_Area" localSheetId="3">'H-HARP R&amp;E'!$A$1:$AE$189</definedName>
    <definedName name="_xlnm.Print_Area" localSheetId="6">'H-Surplus'!$A$1:$B$22</definedName>
    <definedName name="_xlnm.Print_Area" localSheetId="4">'I-Consolidated R&amp;E'!$A$1:$N$77</definedName>
    <definedName name="_xlnm.Print_Area" localSheetId="5">'J-Balance Sheet'!$A$6:$E$112</definedName>
    <definedName name="_xlnm.Print_Titles" localSheetId="1">'B-County_Members Opt_Benefits'!$A:$B,'B-County_Members Opt_Benefits'!$1:$7</definedName>
    <definedName name="_xlnm.Print_Titles" localSheetId="5">'J-Balance Sheet'!$1:$5</definedName>
    <definedName name="Regions" localSheetId="5">#REF!</definedName>
    <definedName name="Regions">#REF!</definedName>
    <definedName name="RID" localSheetId="5">#REF!</definedName>
    <definedName name="RID">#REF!</definedName>
    <definedName name="ROSNorm1999" localSheetId="5">#REF!</definedName>
    <definedName name="ROSNorm1999">#REF!</definedName>
    <definedName name="ROSNorm2000" localSheetId="5">#REF!</definedName>
    <definedName name="ROSNorm2000">#REF!</definedName>
    <definedName name="ROSNorm2001" localSheetId="5">#REF!</definedName>
    <definedName name="ROSNorm2001">#REF!</definedName>
    <definedName name="SA_1_CS">#REF!</definedName>
    <definedName name="SA_1_MEDCAP">#REF!</definedName>
    <definedName name="SA_1_MEDSUPP">#REF!</definedName>
    <definedName name="SA_1_MO">#REF!</definedName>
    <definedName name="SA_1_MS">#REF!</definedName>
    <definedName name="SA_2_CS">#REF!</definedName>
    <definedName name="SA_2_MEDCAP">#REF!</definedName>
    <definedName name="SA_2_MEDSUPP">#REF!</definedName>
    <definedName name="SA_2_MO">#REF!</definedName>
    <definedName name="SA_2_MS">#REF!</definedName>
    <definedName name="SA_3_CS">#REF!</definedName>
    <definedName name="SA_3_MEDCAP">#REF!</definedName>
    <definedName name="SA_3_MEDSUPP">#REF!</definedName>
    <definedName name="SA_3_MO">#REF!</definedName>
    <definedName name="SA_3_MS">#REF!</definedName>
    <definedName name="SA_4_CS">#REF!</definedName>
    <definedName name="SA_4_MEDCAP">#REF!</definedName>
    <definedName name="SA_4_MEDSUPP">#REF!</definedName>
    <definedName name="SA_4_MO">#REF!</definedName>
    <definedName name="SA_4_MS">#REF!</definedName>
    <definedName name="SA_5_CS">#REF!</definedName>
    <definedName name="SA_5_MEDCAP">#REF!</definedName>
    <definedName name="SA_5_MEDSUPP">#REF!</definedName>
    <definedName name="SA_5_MO">#REF!</definedName>
    <definedName name="SA_5_MS">#REF!</definedName>
    <definedName name="SchB3" localSheetId="5">#REF!</definedName>
    <definedName name="SchB3">#REF!</definedName>
    <definedName name="SchC2" localSheetId="5">#REF!</definedName>
    <definedName name="SchC2">#REF!</definedName>
    <definedName name="SR" localSheetId="5">#REF!</definedName>
    <definedName name="SR">#REF!</definedName>
    <definedName name="SSIMorV" localSheetId="5">#REF!</definedName>
    <definedName name="SSIMorV">#REF!</definedName>
    <definedName name="SurplusRatio" localSheetId="5">'[4]Sch C'!#REF!</definedName>
    <definedName name="SurplusRatio">'[1]Sch C'!#REF!</definedName>
    <definedName name="TriRegion" localSheetId="5">#REF!</definedName>
    <definedName name="TriRegion">#REF!</definedName>
    <definedName name="Z_52CDF860_0CB4_4A6B_B89E_E98EE15EA0C8_.wvu.Cols" localSheetId="1" hidden="1">'B-County_Members Opt_Benefits'!#REF!</definedName>
    <definedName name="Z_52CDF860_0CB4_4A6B_B89E_E98EE15EA0C8_.wvu.Cols" localSheetId="2" hidden="1">'F-Care Mgmt'!$P:$Y</definedName>
    <definedName name="Z_52CDF860_0CB4_4A6B_B89E_E98EE15EA0C8_.wvu.PrintArea" localSheetId="0" hidden="1">'A-MCO Info'!$A$1:$C$16</definedName>
    <definedName name="Z_52CDF860_0CB4_4A6B_B89E_E98EE15EA0C8_.wvu.PrintArea" localSheetId="1" hidden="1">'B-County_Members Opt_Benefits'!$A$1:$C$71</definedName>
    <definedName name="Z_52CDF860_0CB4_4A6B_B89E_E98EE15EA0C8_.wvu.PrintArea" localSheetId="2" hidden="1">'F-Care Mgmt'!$A$1:$I$31</definedName>
    <definedName name="Z_52CDF860_0CB4_4A6B_B89E_E98EE15EA0C8_.wvu.PrintArea" localSheetId="3" hidden="1">'H-HARP R&amp;E'!$A$1:$O$190</definedName>
    <definedName name="Z_52CDF860_0CB4_4A6B_B89E_E98EE15EA0C8_.wvu.PrintArea" localSheetId="6" hidden="1">'H-Surplus'!$A$1:$B$22</definedName>
    <definedName name="Z_52CDF860_0CB4_4A6B_B89E_E98EE15EA0C8_.wvu.PrintArea" localSheetId="4" hidden="1">'I-Consolidated R&amp;E'!$A$1:$N$77</definedName>
    <definedName name="Z_52CDF860_0CB4_4A6B_B89E_E98EE15EA0C8_.wvu.PrintArea" localSheetId="5" hidden="1">'J-Balance Sheet'!$A$6:$E$112</definedName>
    <definedName name="Z_52CDF860_0CB4_4A6B_B89E_E98EE15EA0C8_.wvu.PrintTitles" localSheetId="5" hidden="1">'J-Balance Sheet'!$1:$5</definedName>
    <definedName name="Z_52CDF860_0CB4_4A6B_B89E_E98EE15EA0C8_.wvu.Rows" localSheetId="3" hidden="1">'H-HARP R&amp;E'!#REF!</definedName>
  </definedNames>
  <calcPr fullCalcOnLoad="1"/>
</workbook>
</file>

<file path=xl/sharedStrings.xml><?xml version="1.0" encoding="utf-8"?>
<sst xmlns="http://schemas.openxmlformats.org/spreadsheetml/2006/main" count="793" uniqueCount="322">
  <si>
    <t>Member Months</t>
  </si>
  <si>
    <t>County</t>
  </si>
  <si>
    <t>Total</t>
  </si>
  <si>
    <t>Plan Name:</t>
  </si>
  <si>
    <t>Plan CEO:</t>
  </si>
  <si>
    <t>Proposal contact email:</t>
  </si>
  <si>
    <t>Plan address:</t>
  </si>
  <si>
    <t>Address 1:</t>
  </si>
  <si>
    <t>Address 2:</t>
  </si>
  <si>
    <t>Plan Information Worksheet</t>
  </si>
  <si>
    <t>21-64</t>
  </si>
  <si>
    <t>65+</t>
  </si>
  <si>
    <t>Administration</t>
  </si>
  <si>
    <t xml:space="preserve"> </t>
  </si>
  <si>
    <t>Schedule A</t>
  </si>
  <si>
    <t xml:space="preserve">2005 Care Management </t>
  </si>
  <si>
    <t>Projected Costs and Assigned Staff</t>
  </si>
  <si>
    <t>Direct Costs</t>
  </si>
  <si>
    <t>Contracted Costs</t>
  </si>
  <si>
    <t>Line</t>
  </si>
  <si>
    <t>Descriptions</t>
  </si>
  <si>
    <t xml:space="preserve">* F.T.E.s </t>
  </si>
  <si>
    <t>Nurse Care Manager</t>
  </si>
  <si>
    <t>Social Worker</t>
  </si>
  <si>
    <t>Other - Specify Below</t>
  </si>
  <si>
    <t>Non-Salary Expenses</t>
  </si>
  <si>
    <t>Salary &amp; Fringes</t>
  </si>
  <si>
    <t>Grand Total</t>
  </si>
  <si>
    <t>Staffing Ratios</t>
  </si>
  <si>
    <t>Total Care Management</t>
  </si>
  <si>
    <t>Total Medicaid Medical Expenses</t>
  </si>
  <si>
    <t>PMPM Amount</t>
  </si>
  <si>
    <r>
      <t>Total Medicare Medical Expenses</t>
    </r>
    <r>
      <rPr>
        <vertAlign val="superscript"/>
        <sz val="12"/>
        <rFont val="Times New Roman"/>
        <family val="1"/>
      </rPr>
      <t>1</t>
    </r>
  </si>
  <si>
    <t>Total Revenue Requirement</t>
  </si>
  <si>
    <t>Percent of Revenue</t>
  </si>
  <si>
    <t>2. Administration</t>
  </si>
  <si>
    <t>3. Surplus/Reserves</t>
  </si>
  <si>
    <t>2% Medicaid Surplus/Reserves</t>
  </si>
  <si>
    <t>1. Net Medical Expenses</t>
  </si>
  <si>
    <t>Cost Category</t>
  </si>
  <si>
    <t>Total Medical Expenses</t>
  </si>
  <si>
    <t>Combined Medicare and Medicaid Cost Summary</t>
  </si>
  <si>
    <r>
      <t>Medicare Gain/(Loss) Margin</t>
    </r>
    <r>
      <rPr>
        <vertAlign val="superscript"/>
        <sz val="12"/>
        <rFont val="Times New Roman"/>
        <family val="1"/>
      </rPr>
      <t>2</t>
    </r>
  </si>
  <si>
    <t>Percent of Total Medical</t>
  </si>
  <si>
    <t>Allocation of Care Management</t>
  </si>
  <si>
    <t>Care Management PMPM</t>
  </si>
  <si>
    <t>Medical Costs - Medicaid</t>
  </si>
  <si>
    <t>Schedule F</t>
  </si>
  <si>
    <t>Schedule H</t>
  </si>
  <si>
    <t>Care Management Allocation</t>
  </si>
  <si>
    <t>Care Management Supervisor</t>
  </si>
  <si>
    <r>
      <t>1</t>
    </r>
    <r>
      <rPr>
        <b/>
        <sz val="10"/>
        <rFont val="Times New Roman"/>
        <family val="1"/>
      </rPr>
      <t xml:space="preserve"> Extract from line t, column g, of Worksheet 4 of the Plan's CMS A/B bid.</t>
    </r>
  </si>
  <si>
    <r>
      <t>2</t>
    </r>
    <r>
      <rPr>
        <b/>
        <sz val="10"/>
        <rFont val="Times New Roman"/>
        <family val="1"/>
      </rPr>
      <t xml:space="preserve"> Extract from line v, column g, of Worksheet 4 of the Plan's CMS A/B bid.</t>
    </r>
  </si>
  <si>
    <t>Proposal contact phone #:</t>
  </si>
  <si>
    <t>Fax Number:</t>
  </si>
  <si>
    <t>#</t>
  </si>
  <si>
    <t/>
  </si>
  <si>
    <t>Schedule B</t>
  </si>
  <si>
    <t>Projected Revenues and Expenses by Month - Year 1; Gross Dollars</t>
  </si>
  <si>
    <t>DESCRIPTION</t>
  </si>
  <si>
    <t>MONTH</t>
  </si>
  <si>
    <t>Year 1 Totals</t>
  </si>
  <si>
    <t>Dual Eligible Enrollees</t>
  </si>
  <si>
    <t>Revenue</t>
  </si>
  <si>
    <t>Total Premium Revenue</t>
  </si>
  <si>
    <t>Net Investment Income</t>
  </si>
  <si>
    <t>Other Revenue</t>
  </si>
  <si>
    <t>TOTAL REVENUE</t>
  </si>
  <si>
    <t>Medical Expenses</t>
  </si>
  <si>
    <t>Other Medical</t>
  </si>
  <si>
    <t>Allowable Administrative Expenses</t>
  </si>
  <si>
    <t>Total Expenses</t>
  </si>
  <si>
    <t>Premium Income (Loss)</t>
  </si>
  <si>
    <t>Non-allowable Administrative Expense</t>
  </si>
  <si>
    <t>Operating Income (Loss)</t>
  </si>
  <si>
    <t>Aggregate Write-ins For Other Expenses</t>
  </si>
  <si>
    <t>Provision For Taxes</t>
  </si>
  <si>
    <t>Net Income</t>
  </si>
  <si>
    <t>Cumulative Net Income</t>
  </si>
  <si>
    <t>Projected Revenues and Expenses by Month - Year 2; Gross Dollars</t>
  </si>
  <si>
    <t>Projected Revenues and Expenses by Month - Year 3; Gross Dollars</t>
  </si>
  <si>
    <t>Projected NYS Consolidated  Revenues and Expenses - Year 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</si>
  <si>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</si>
  <si>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</si>
  <si>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</si>
  <si>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</si>
  <si>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</si>
  <si>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</si>
  <si>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</si>
  <si>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</si>
  <si>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</si>
  <si>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</si>
  <si>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Mainstream Medicaid</t>
  </si>
  <si>
    <t>Family Health Plus</t>
  </si>
  <si>
    <t>Medicare Medicaid Advantage Dual Eligible</t>
  </si>
  <si>
    <t>Medicare Medicaid Advantage Plus  Dual Eligible</t>
  </si>
  <si>
    <t>Medicaid Managed Long Term Care</t>
  </si>
  <si>
    <t>Medicaid HIV SNP</t>
  </si>
  <si>
    <t>Child Health Plus</t>
  </si>
  <si>
    <t xml:space="preserve">Medicare </t>
  </si>
  <si>
    <t xml:space="preserve">Commercial </t>
  </si>
  <si>
    <t>Other</t>
  </si>
  <si>
    <t>Consolidated</t>
  </si>
  <si>
    <t>Members at End of Year</t>
  </si>
  <si>
    <t>Revenue:</t>
  </si>
  <si>
    <t>Premium Revenue</t>
  </si>
  <si>
    <t>Total Revenue</t>
  </si>
  <si>
    <t>Expenses</t>
  </si>
  <si>
    <t>Hospital and Medical Expenses</t>
  </si>
  <si>
    <t>Total Medical and Hospital</t>
  </si>
  <si>
    <t>Administration &amp; Care Management</t>
  </si>
  <si>
    <t>Other Expenses</t>
  </si>
  <si>
    <t>Operating Income</t>
  </si>
  <si>
    <t>Provision for Taxes</t>
  </si>
  <si>
    <t>Projected NYS Consolidated  Revenues and Expenses - Year 2</t>
  </si>
  <si>
    <t>Projected NYS Consolidated  Revenues and Expenses - Year 3</t>
  </si>
  <si>
    <t>Pro-Forma Balance Sheet</t>
  </si>
  <si>
    <t>Assets</t>
  </si>
  <si>
    <t>Date of Opening</t>
  </si>
  <si>
    <t>End of Year 1</t>
  </si>
  <si>
    <t>End of Year 2</t>
  </si>
  <si>
    <t>End of Year 3</t>
  </si>
  <si>
    <t>CURRENT ASSETS</t>
  </si>
  <si>
    <t>Cash - on Hand or in Bank</t>
  </si>
  <si>
    <t>Short Term Investments</t>
  </si>
  <si>
    <t>Premiums Receivable - Net</t>
  </si>
  <si>
    <t>Investment Income Receivable</t>
  </si>
  <si>
    <t>NYS Medicaid Risk Sharing</t>
  </si>
  <si>
    <t>Other Receivables - Net</t>
  </si>
  <si>
    <t>Prepaid Expenses</t>
  </si>
  <si>
    <t>Amount Due from Affiliates</t>
  </si>
  <si>
    <t>Aggregate Write-ins for Current Assets (list below)</t>
  </si>
  <si>
    <t>Total Current Assets</t>
  </si>
  <si>
    <t>Other Assets</t>
  </si>
  <si>
    <t>NYS Escrow Account Balance</t>
  </si>
  <si>
    <t>Other Restricted Funds</t>
  </si>
  <si>
    <t>Amounts Due From Affiliates</t>
  </si>
  <si>
    <t>Loan Escrow</t>
  </si>
  <si>
    <t>Long Term Investments</t>
  </si>
  <si>
    <t>Intangible Investments and Goodwill</t>
  </si>
  <si>
    <t>Other Restricted Assets</t>
  </si>
  <si>
    <t>Aggregate Write-ins for Other Assets (list below)</t>
  </si>
  <si>
    <t>Total Other Assets</t>
  </si>
  <si>
    <t>Property and Equipment</t>
  </si>
  <si>
    <t>Land</t>
  </si>
  <si>
    <t>Building &amp; Building Improvements - Net</t>
  </si>
  <si>
    <t>Construction in Progress</t>
  </si>
  <si>
    <t>Furniture &amp; Equipment - Net</t>
  </si>
  <si>
    <t>Total Assets</t>
  </si>
  <si>
    <t>CURRENT LIABILITIES</t>
  </si>
  <si>
    <t>Accounts Payable</t>
  </si>
  <si>
    <t>Claims Payable</t>
  </si>
  <si>
    <t>Accrued Claims (Not Reported)</t>
  </si>
  <si>
    <t>Accrued Inpatient Claims (Not Reported)</t>
  </si>
  <si>
    <t>Accrued Physician Claims (Not Reported)</t>
  </si>
  <si>
    <t>Accrued Referral Claims (Not Reported)</t>
  </si>
  <si>
    <t>Accrued Other Medical</t>
  </si>
  <si>
    <t>Accrued Medical Incentive Pool</t>
  </si>
  <si>
    <t>Unearned Premiums</t>
  </si>
  <si>
    <t>Notes and Loans Payable</t>
  </si>
  <si>
    <t>Amount Due to Affiliates</t>
  </si>
  <si>
    <t>Aggregate Write-ins for Current Liabilities (list below)</t>
  </si>
  <si>
    <t>Total Current Liabilities</t>
  </si>
  <si>
    <t>Non-Current Liabilities</t>
  </si>
  <si>
    <t>Amounts Due to Affiliates</t>
  </si>
  <si>
    <t>Aggregate Write-ins for Other Liabilities (list below)</t>
  </si>
  <si>
    <t>Total Non-Current Liabilities</t>
  </si>
  <si>
    <t>Total Liabilities</t>
  </si>
  <si>
    <t>NET ASSETS</t>
  </si>
  <si>
    <t>Donated Capital</t>
  </si>
  <si>
    <t>Capital</t>
  </si>
  <si>
    <t>Paid in Surplus</t>
  </si>
  <si>
    <t>NYS Contingent Reserve</t>
  </si>
  <si>
    <t>Aggregate Write-ins for Other Net Worth Items (list below)</t>
  </si>
  <si>
    <t>Total Net Worth</t>
  </si>
  <si>
    <t>Total Liabilities and Net Worth</t>
  </si>
  <si>
    <t>SCHEDULE J</t>
  </si>
  <si>
    <t>SCHEDULE I1</t>
  </si>
  <si>
    <t>SCHEDULE I2</t>
  </si>
  <si>
    <t>SCHEDULE I3</t>
  </si>
  <si>
    <t>SCHEDULE H1</t>
  </si>
  <si>
    <t>SCHEDULE H2</t>
  </si>
  <si>
    <t>SCHEDULE H3</t>
  </si>
  <si>
    <t>SCHEDULE H4</t>
  </si>
  <si>
    <t>SCHEDULE H5</t>
  </si>
  <si>
    <t>SCHEDULE H6</t>
  </si>
  <si>
    <t>Leasehold Improvements</t>
  </si>
  <si>
    <t>Aggregate Write-ins for Other Equipment (list below)</t>
  </si>
  <si>
    <t>Liabilities and Net Worth</t>
  </si>
  <si>
    <t>Bronx</t>
  </si>
  <si>
    <t>Brooklyn</t>
  </si>
  <si>
    <t>Manhattan</t>
  </si>
  <si>
    <t>Queens</t>
  </si>
  <si>
    <t>Staten Island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</si>
  <si>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</si>
  <si>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</si>
  <si>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</si>
  <si>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</si>
  <si>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</si>
  <si>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</si>
  <si>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</si>
  <si>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</si>
  <si>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</si>
  <si>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</si>
  <si>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</si>
  <si>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</si>
  <si>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</si>
  <si>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</si>
  <si>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</si>
  <si>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</si>
  <si>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</si>
  <si>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</si>
  <si>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</si>
  <si>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</si>
  <si>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</si>
  <si>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</si>
  <si>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</si>
  <si>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</si>
  <si>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</si>
  <si>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</si>
  <si>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</si>
  <si>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Niagara</t>
  </si>
  <si>
    <t>Oneida</t>
  </si>
  <si>
    <t>Onondaga</t>
  </si>
  <si>
    <t>Ontario</t>
  </si>
  <si>
    <t>Orleans</t>
  </si>
  <si>
    <t>Oswego</t>
  </si>
  <si>
    <t>Otsego</t>
  </si>
  <si>
    <t>Rensselaer</t>
  </si>
  <si>
    <t>St. 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</si>
  <si>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</si>
  <si>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</si>
  <si>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</si>
  <si>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</si>
  <si>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</si>
  <si>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</si>
  <si>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</si>
  <si>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</si>
  <si>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</si>
  <si>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</si>
  <si>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</si>
  <si>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</si>
  <si>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</si>
  <si>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Wyoming</t>
  </si>
  <si>
    <t>Yates</t>
  </si>
  <si>
    <t>Nassau</t>
  </si>
  <si>
    <t>Orange</t>
  </si>
  <si>
    <t>Putnam</t>
  </si>
  <si>
    <t>Rockland</t>
  </si>
  <si>
    <t>Suffolk</t>
  </si>
  <si>
    <t>Westchester</t>
  </si>
  <si>
    <t>Region</t>
  </si>
  <si>
    <t>NYC</t>
  </si>
  <si>
    <t>Year 2 Totals</t>
  </si>
  <si>
    <t>Year 3 Totals</t>
  </si>
  <si>
    <t>Year 1 Members</t>
  </si>
  <si>
    <t>Year 2 Members</t>
  </si>
  <si>
    <t>Year 3 Members</t>
  </si>
  <si>
    <t xml:space="preserve">County and Optional Benefit Selection </t>
  </si>
  <si>
    <t>Name of Proposal contact:</t>
  </si>
  <si>
    <t>City, State, Zip:</t>
  </si>
  <si>
    <t>Title of Proposal contact:</t>
  </si>
  <si>
    <t>K</t>
  </si>
  <si>
    <t>HARP</t>
  </si>
  <si>
    <t>L = Sum A..K</t>
  </si>
  <si>
    <t xml:space="preserve">HARP </t>
  </si>
  <si>
    <t>Northeast</t>
  </si>
  <si>
    <t>Finger Lakes</t>
  </si>
  <si>
    <t>Central</t>
  </si>
  <si>
    <t>Utica-Adirondack</t>
  </si>
  <si>
    <t>Mid-Hudson</t>
  </si>
  <si>
    <t>Western</t>
  </si>
  <si>
    <t>Long Island</t>
  </si>
  <si>
    <t>Northern Metro</t>
  </si>
  <si>
    <t>HARP Enrollees</t>
  </si>
  <si>
    <t xml:space="preserve">    a. Capitation</t>
  </si>
  <si>
    <t xml:space="preserve">    b. Newborn Supplemental Payments ("kick") (&gt;=1200g wgt)</t>
  </si>
  <si>
    <t xml:space="preserve">    c. Low Birth Weight-Newborn Supplemental Payments ("kick") (&lt;1200 g)</t>
  </si>
  <si>
    <t xml:space="preserve">    d. Maternity Supplemental Kick Payments</t>
  </si>
  <si>
    <t xml:space="preserve">  Premium Revenue</t>
  </si>
  <si>
    <t xml:space="preserve">  C.O.B.  (Third Party Recoveries)</t>
  </si>
  <si>
    <t xml:space="preserve">  Reinsurance Recoveries</t>
  </si>
  <si>
    <t xml:space="preserve">    a. Inpatient Medical Surgical</t>
  </si>
  <si>
    <t xml:space="preserve">    b. Inp. Mental Health &amp; Substance Abuse</t>
  </si>
  <si>
    <t xml:space="preserve">    c. Inpatient Newborn Births (excluding Maternity) (&gt;=1200g wgt)</t>
  </si>
  <si>
    <t xml:space="preserve">    d. Inpatient Newborn Births (excluding Maternity) Low birth weight (&lt;1200g wgt)</t>
  </si>
  <si>
    <t xml:space="preserve">    e. Inpatient Maternity Delivery</t>
  </si>
  <si>
    <t xml:space="preserve">    f. Total Hospital Inpatient Care  (a thru e)</t>
  </si>
  <si>
    <t xml:space="preserve">  Primary Care</t>
  </si>
  <si>
    <t xml:space="preserve">  Specialty Care</t>
  </si>
  <si>
    <t xml:space="preserve">  Prenatal/Postpartum Maternity Services</t>
  </si>
  <si>
    <t xml:space="preserve">  Ambulatory Surgery</t>
  </si>
  <si>
    <t xml:space="preserve">  Outpatient Physical Rehab/Therapy</t>
  </si>
  <si>
    <t xml:space="preserve"> Other Professional Services</t>
  </si>
  <si>
    <t xml:space="preserve">  Emergency Room</t>
  </si>
  <si>
    <t xml:space="preserve">  Outpatient Mental Health</t>
  </si>
  <si>
    <t xml:space="preserve">  Dental</t>
  </si>
  <si>
    <t xml:space="preserve">  Pharmacy</t>
  </si>
  <si>
    <t xml:space="preserve">  Home Health Care</t>
  </si>
  <si>
    <t xml:space="preserve">  Nursing Facility</t>
  </si>
  <si>
    <t xml:space="preserve">  Personal Care</t>
  </si>
  <si>
    <t xml:space="preserve">  Personal Emergency Response Services</t>
  </si>
  <si>
    <t xml:space="preserve">  Transportation - Emergent</t>
  </si>
  <si>
    <t xml:space="preserve">  Transportation - Non-Emergent</t>
  </si>
  <si>
    <t xml:space="preserve">  Diagnostic Test, Lab &amp; X-Ray</t>
  </si>
  <si>
    <t xml:space="preserve">  Family Planning</t>
  </si>
  <si>
    <t xml:space="preserve">  Vision Care Inc. Eyeglasses</t>
  </si>
  <si>
    <t xml:space="preserve">  Foot Care</t>
  </si>
  <si>
    <t xml:space="preserve">  Other Medical</t>
  </si>
  <si>
    <t xml:space="preserve">  Durable Medical Equipment</t>
  </si>
  <si>
    <t xml:space="preserve">   Reinsurance Premium Cost </t>
  </si>
  <si>
    <t xml:space="preserve">   Global Capitation Surplus or (Loss)</t>
  </si>
  <si>
    <t xml:space="preserve">           Provider and Quality Incentive Payments</t>
  </si>
  <si>
    <t>ACA Tax</t>
  </si>
  <si>
    <t>Stuatory Accounting</t>
  </si>
  <si>
    <t xml:space="preserve">  Outpatient Drug &amp; Alcohol Treatment</t>
  </si>
  <si>
    <t>&amp; Projected Enrollment for HARP</t>
  </si>
  <si>
    <t>For HARP Applicants Only</t>
  </si>
  <si>
    <t>Projected Revenues and Expenses by Month - Year 1; PMPM</t>
  </si>
  <si>
    <t>Projected Revenues and Expenses by Month - Year 2; PMPM</t>
  </si>
  <si>
    <t>Projected Revenues and Expenses by Month - Year 3; PMPM</t>
  </si>
  <si>
    <t>,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</si>
</sst>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0.0%"/>
    <numFmt numFmtId="168" formatCode="0.000"/>
    <numFmt numFmtId="169" formatCode="0.0000"/>
    <numFmt numFmtId="170" formatCode="mmmm\ d\,\ yyyy"/>
    <numFmt numFmtId="171" formatCode="_(&quot;$&quot;* #,##0_);_(&quot;$&quot;* \(#,##0\);_(&quot;$&quot;* &quot;-&quot;??_);_(@_)"/>
    <numFmt numFmtId="172" formatCode="_(* #,##0.0000_);_(* \(#,##0.0000\);_(* &quot;-&quot;????_);_(@_)"/>
    <numFmt numFmtId="173" formatCode="_(* #,##0.0_);_(* \(#,##0.0\);_(* &quot;-&quot;??_);_(@_)"/>
  </numFmts>
  <fonts count="7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MS"/>
      <family val="0"/>
    </font>
    <font>
      <b/>
      <sz val="26"/>
      <name val="Times New Roman"/>
      <family val="1"/>
    </font>
    <font>
      <b/>
      <sz val="18"/>
      <name val="Times New Roman"/>
      <family val="1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sz val="12"/>
      <name val="Arial MT"/>
      <family val="0"/>
    </font>
    <font>
      <sz val="8"/>
      <name val="Arial MT"/>
      <family val="0"/>
    </font>
    <font>
      <sz val="12"/>
      <name val="Garamond"/>
      <family val="1"/>
    </font>
    <font>
      <b/>
      <sz val="20"/>
      <name val="Times New Roman"/>
      <family val="1"/>
    </font>
    <font>
      <b/>
      <sz val="12"/>
      <name val="Arial MT"/>
      <family val="0"/>
    </font>
    <font>
      <sz val="6"/>
      <name val="Times New Roman"/>
      <family val="1"/>
    </font>
    <font>
      <sz val="2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8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/>
      <right style="thin"/>
      <top style="double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>
        <color indexed="8"/>
      </right>
      <top style="double"/>
      <bottom style="thin"/>
    </border>
    <border>
      <left style="double"/>
      <right style="thin"/>
      <top>
        <color indexed="63"/>
      </top>
      <bottom style="thin">
        <color indexed="8"/>
      </bottom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>
        <color indexed="8"/>
      </top>
      <bottom style="thin"/>
    </border>
    <border>
      <left style="double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4" fontId="3" fillId="34" borderId="11" xfId="0" applyNumberFormat="1" applyFont="1" applyFill="1" applyBorder="1" applyAlignment="1" applyProtection="1">
      <alignment horizontal="center" vertical="center"/>
      <protection locked="0"/>
    </xf>
    <xf numFmtId="4" fontId="3" fillId="34" borderId="15" xfId="0" applyNumberFormat="1" applyFont="1" applyFill="1" applyBorder="1" applyAlignment="1" applyProtection="1">
      <alignment horizontal="center" vertical="center"/>
      <protection locked="0"/>
    </xf>
    <xf numFmtId="166" fontId="2" fillId="34" borderId="14" xfId="42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34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66" fontId="2" fillId="34" borderId="20" xfId="42" applyNumberFormat="1" applyFont="1" applyFill="1" applyBorder="1" applyAlignment="1" applyProtection="1">
      <alignment vertical="center"/>
      <protection locked="0"/>
    </xf>
    <xf numFmtId="4" fontId="3" fillId="34" borderId="19" xfId="0" applyNumberFormat="1" applyFont="1" applyFill="1" applyBorder="1" applyAlignment="1" applyProtection="1">
      <alignment horizontal="center" vertical="center"/>
      <protection locked="0"/>
    </xf>
    <xf numFmtId="4" fontId="2" fillId="35" borderId="11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/>
    </xf>
    <xf numFmtId="7" fontId="3" fillId="0" borderId="21" xfId="44" applyFont="1" applyBorder="1" applyAlignment="1">
      <alignment/>
    </xf>
    <xf numFmtId="0" fontId="3" fillId="0" borderId="22" xfId="0" applyFont="1" applyBorder="1" applyAlignment="1">
      <alignment/>
    </xf>
    <xf numFmtId="9" fontId="3" fillId="0" borderId="21" xfId="62" applyFont="1" applyBorder="1" applyAlignment="1">
      <alignment/>
    </xf>
    <xf numFmtId="0" fontId="0" fillId="0" borderId="21" xfId="0" applyBorder="1" applyAlignment="1">
      <alignment/>
    </xf>
    <xf numFmtId="9" fontId="3" fillId="0" borderId="21" xfId="0" applyNumberFormat="1" applyFont="1" applyBorder="1" applyAlignment="1">
      <alignment/>
    </xf>
    <xf numFmtId="5" fontId="3" fillId="0" borderId="21" xfId="0" applyNumberFormat="1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4" fillId="0" borderId="23" xfId="0" applyFont="1" applyBorder="1" applyAlignment="1">
      <alignment/>
    </xf>
    <xf numFmtId="0" fontId="2" fillId="34" borderId="24" xfId="0" applyFont="1" applyFill="1" applyBorder="1" applyAlignment="1">
      <alignment vertical="center" wrapText="1"/>
    </xf>
    <xf numFmtId="165" fontId="3" fillId="34" borderId="25" xfId="44" applyNumberFormat="1" applyFont="1" applyFill="1" applyBorder="1" applyAlignment="1" applyProtection="1">
      <alignment horizontal="center" vertical="center"/>
      <protection locked="0"/>
    </xf>
    <xf numFmtId="165" fontId="3" fillId="34" borderId="26" xfId="44" applyNumberFormat="1" applyFont="1" applyFill="1" applyBorder="1" applyAlignment="1" applyProtection="1">
      <alignment horizontal="center" vertical="center"/>
      <protection locked="0"/>
    </xf>
    <xf numFmtId="165" fontId="2" fillId="35" borderId="27" xfId="44" applyNumberFormat="1" applyFont="1" applyFill="1" applyBorder="1" applyAlignment="1" applyProtection="1">
      <alignment horizontal="center"/>
      <protection hidden="1"/>
    </xf>
    <xf numFmtId="165" fontId="3" fillId="34" borderId="28" xfId="44" applyNumberFormat="1" applyFont="1" applyFill="1" applyBorder="1" applyAlignment="1" applyProtection="1">
      <alignment horizontal="center" vertical="center"/>
      <protection locked="0"/>
    </xf>
    <xf numFmtId="165" fontId="3" fillId="34" borderId="21" xfId="42" applyNumberFormat="1" applyFont="1" applyFill="1" applyBorder="1" applyAlignment="1" applyProtection="1">
      <alignment horizontal="center" vertical="center"/>
      <protection locked="0"/>
    </xf>
    <xf numFmtId="165" fontId="2" fillId="35" borderId="29" xfId="42" applyNumberFormat="1" applyFont="1" applyFill="1" applyBorder="1" applyAlignment="1" applyProtection="1">
      <alignment horizontal="center"/>
      <protection hidden="1"/>
    </xf>
    <xf numFmtId="165" fontId="3" fillId="34" borderId="23" xfId="42" applyNumberFormat="1" applyFont="1" applyFill="1" applyBorder="1" applyAlignment="1" applyProtection="1">
      <alignment horizontal="center" vertical="center"/>
      <protection locked="0"/>
    </xf>
    <xf numFmtId="5" fontId="3" fillId="0" borderId="22" xfId="0" applyNumberFormat="1" applyFont="1" applyBorder="1" applyAlignment="1">
      <alignment/>
    </xf>
    <xf numFmtId="0" fontId="10" fillId="0" borderId="27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Continuous" vertical="center"/>
      <protection/>
    </xf>
    <xf numFmtId="0" fontId="2" fillId="34" borderId="16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 wrapText="1"/>
    </xf>
    <xf numFmtId="0" fontId="2" fillId="34" borderId="31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49" fontId="3" fillId="34" borderId="32" xfId="42" applyNumberFormat="1" applyFont="1" applyFill="1" applyBorder="1" applyAlignment="1" applyProtection="1" quotePrefix="1">
      <alignment horizontal="center" vertical="center"/>
      <protection locked="0"/>
    </xf>
    <xf numFmtId="49" fontId="3" fillId="34" borderId="14" xfId="42" applyNumberFormat="1" applyFont="1" applyFill="1" applyBorder="1" applyAlignment="1" applyProtection="1" quotePrefix="1">
      <alignment horizontal="center" vertical="center"/>
      <protection locked="0"/>
    </xf>
    <xf numFmtId="49" fontId="3" fillId="34" borderId="14" xfId="42" applyNumberFormat="1" applyFont="1" applyFill="1" applyBorder="1" applyAlignment="1" applyProtection="1">
      <alignment horizontal="center" vertical="center"/>
      <protection locked="0"/>
    </xf>
    <xf numFmtId="49" fontId="2" fillId="34" borderId="14" xfId="42" applyNumberFormat="1" applyFont="1" applyFill="1" applyBorder="1" applyAlignment="1" applyProtection="1">
      <alignment horizontal="center"/>
      <protection hidden="1"/>
    </xf>
    <xf numFmtId="164" fontId="3" fillId="34" borderId="0" xfId="42" applyNumberFormat="1" applyFont="1" applyFill="1" applyBorder="1" applyAlignment="1">
      <alignment horizontal="center" vertical="center"/>
    </xf>
    <xf numFmtId="49" fontId="3" fillId="34" borderId="20" xfId="42" applyNumberFormat="1" applyFont="1" applyFill="1" applyBorder="1" applyAlignment="1" applyProtection="1" quotePrefix="1">
      <alignment horizontal="center" vertical="center"/>
      <protection locked="0"/>
    </xf>
    <xf numFmtId="2" fontId="3" fillId="34" borderId="33" xfId="0" applyNumberFormat="1" applyFont="1" applyFill="1" applyBorder="1" applyAlignment="1" applyProtection="1" quotePrefix="1">
      <alignment horizontal="center" vertical="center"/>
      <protection hidden="1"/>
    </xf>
    <xf numFmtId="5" fontId="3" fillId="34" borderId="34" xfId="44" applyNumberFormat="1" applyFont="1" applyFill="1" applyBorder="1" applyAlignment="1" applyProtection="1" quotePrefix="1">
      <alignment horizontal="center" vertical="center"/>
      <protection hidden="1"/>
    </xf>
    <xf numFmtId="2" fontId="3" fillId="34" borderId="35" xfId="0" applyNumberFormat="1" applyFont="1" applyFill="1" applyBorder="1" applyAlignment="1" applyProtection="1" quotePrefix="1">
      <alignment horizontal="center" vertical="center"/>
      <protection hidden="1"/>
    </xf>
    <xf numFmtId="165" fontId="3" fillId="34" borderId="34" xfId="44" applyNumberFormat="1" applyFont="1" applyFill="1" applyBorder="1" applyAlignment="1" applyProtection="1" quotePrefix="1">
      <alignment horizontal="center" vertical="center"/>
      <protection hidden="1"/>
    </xf>
    <xf numFmtId="165" fontId="3" fillId="34" borderId="36" xfId="44" applyNumberFormat="1" applyFont="1" applyFill="1" applyBorder="1" applyAlignment="1" applyProtection="1" quotePrefix="1">
      <alignment horizontal="center" vertical="center"/>
      <protection hidden="1"/>
    </xf>
    <xf numFmtId="165" fontId="3" fillId="34" borderId="37" xfId="42" applyNumberFormat="1" applyFont="1" applyFill="1" applyBorder="1" applyAlignment="1" applyProtection="1" quotePrefix="1">
      <alignment horizontal="center" vertical="center"/>
      <protection hidden="1"/>
    </xf>
    <xf numFmtId="165" fontId="3" fillId="34" borderId="38" xfId="42" applyNumberFormat="1" applyFont="1" applyFill="1" applyBorder="1" applyAlignment="1" applyProtection="1" quotePrefix="1">
      <alignment horizontal="center" vertical="center"/>
      <protection hidden="1"/>
    </xf>
    <xf numFmtId="165" fontId="3" fillId="34" borderId="39" xfId="42" applyNumberFormat="1" applyFont="1" applyFill="1" applyBorder="1" applyAlignment="1" applyProtection="1" quotePrefix="1">
      <alignment horizontal="center" vertical="center"/>
      <protection hidden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4" fontId="3" fillId="34" borderId="41" xfId="0" applyNumberFormat="1" applyFont="1" applyFill="1" applyBorder="1" applyAlignment="1" applyProtection="1" quotePrefix="1">
      <alignment horizontal="center" vertical="center"/>
      <protection locked="0"/>
    </xf>
    <xf numFmtId="165" fontId="3" fillId="34" borderId="42" xfId="44" applyNumberFormat="1" applyFont="1" applyFill="1" applyBorder="1" applyAlignment="1" applyProtection="1" quotePrefix="1">
      <alignment horizontal="center" vertical="center"/>
      <protection locked="0"/>
    </xf>
    <xf numFmtId="165" fontId="3" fillId="34" borderId="43" xfId="42" applyNumberFormat="1" applyFont="1" applyFill="1" applyBorder="1" applyAlignment="1" applyProtection="1">
      <alignment horizontal="center" vertical="center"/>
      <protection locked="0"/>
    </xf>
    <xf numFmtId="164" fontId="3" fillId="34" borderId="44" xfId="42" applyNumberFormat="1" applyFont="1" applyFill="1" applyBorder="1" applyAlignment="1" applyProtection="1">
      <alignment horizontal="center" vertical="center"/>
      <protection locked="0"/>
    </xf>
    <xf numFmtId="164" fontId="3" fillId="34" borderId="14" xfId="42" applyNumberFormat="1" applyFont="1" applyFill="1" applyBorder="1" applyAlignment="1" applyProtection="1">
      <alignment horizontal="center" vertical="center"/>
      <protection locked="0"/>
    </xf>
    <xf numFmtId="164" fontId="2" fillId="35" borderId="45" xfId="42" applyNumberFormat="1" applyFont="1" applyFill="1" applyBorder="1" applyAlignment="1" applyProtection="1">
      <alignment horizontal="center"/>
      <protection hidden="1"/>
    </xf>
    <xf numFmtId="164" fontId="3" fillId="34" borderId="20" xfId="42" applyNumberFormat="1" applyFont="1" applyFill="1" applyBorder="1" applyAlignment="1" applyProtection="1">
      <alignment horizontal="center" vertical="center"/>
      <protection locked="0"/>
    </xf>
    <xf numFmtId="7" fontId="3" fillId="34" borderId="46" xfId="44" applyFont="1" applyFill="1" applyBorder="1" applyAlignment="1" applyProtection="1" quotePrefix="1">
      <alignment horizontal="center" vertical="center"/>
      <protection hidden="1"/>
    </xf>
    <xf numFmtId="0" fontId="0" fillId="0" borderId="22" xfId="0" applyBorder="1" applyAlignment="1">
      <alignment/>
    </xf>
    <xf numFmtId="0" fontId="2" fillId="34" borderId="47" xfId="0" applyFont="1" applyFill="1" applyBorder="1" applyAlignment="1">
      <alignment vertical="center"/>
    </xf>
    <xf numFmtId="0" fontId="2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52" xfId="0" applyFont="1" applyBorder="1" applyAlignment="1">
      <alignment horizontal="center"/>
    </xf>
    <xf numFmtId="7" fontId="3" fillId="0" borderId="53" xfId="44" applyFont="1" applyBorder="1" applyAlignment="1">
      <alignment/>
    </xf>
    <xf numFmtId="7" fontId="3" fillId="0" borderId="54" xfId="44" applyFont="1" applyBorder="1" applyAlignment="1">
      <alignment/>
    </xf>
    <xf numFmtId="7" fontId="3" fillId="0" borderId="55" xfId="44" applyFont="1" applyBorder="1" applyAlignment="1">
      <alignment/>
    </xf>
    <xf numFmtId="7" fontId="3" fillId="0" borderId="56" xfId="44" applyFont="1" applyBorder="1" applyAlignment="1">
      <alignment/>
    </xf>
    <xf numFmtId="0" fontId="3" fillId="0" borderId="48" xfId="0" applyFont="1" applyBorder="1" applyAlignment="1">
      <alignment/>
    </xf>
    <xf numFmtId="167" fontId="3" fillId="0" borderId="52" xfId="62" applyNumberFormat="1" applyFont="1" applyBorder="1" applyAlignment="1">
      <alignment/>
    </xf>
    <xf numFmtId="167" fontId="3" fillId="0" borderId="53" xfId="62" applyNumberFormat="1" applyFont="1" applyBorder="1" applyAlignment="1">
      <alignment/>
    </xf>
    <xf numFmtId="0" fontId="3" fillId="0" borderId="57" xfId="0" applyFont="1" applyBorder="1" applyAlignment="1">
      <alignment/>
    </xf>
    <xf numFmtId="167" fontId="3" fillId="0" borderId="58" xfId="62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Alignment="1">
      <alignment horizontal="centerContinuous"/>
    </xf>
    <xf numFmtId="0" fontId="23" fillId="0" borderId="0" xfId="59">
      <alignment/>
      <protection/>
    </xf>
    <xf numFmtId="0" fontId="23" fillId="0" borderId="0" xfId="59" applyBorder="1">
      <alignment/>
      <protection/>
    </xf>
    <xf numFmtId="0" fontId="26" fillId="0" borderId="0" xfId="0" applyFont="1" applyBorder="1" applyAlignment="1" applyProtection="1">
      <alignment vertical="center"/>
      <protection/>
    </xf>
    <xf numFmtId="0" fontId="2" fillId="0" borderId="25" xfId="59" applyFont="1" applyBorder="1" applyAlignment="1" applyProtection="1">
      <alignment horizontal="left"/>
      <protection/>
    </xf>
    <xf numFmtId="0" fontId="3" fillId="0" borderId="29" xfId="59" applyFont="1" applyBorder="1" applyAlignment="1" applyProtection="1">
      <alignment horizontal="center"/>
      <protection/>
    </xf>
    <xf numFmtId="0" fontId="2" fillId="0" borderId="21" xfId="59" applyFont="1" applyBorder="1" applyAlignment="1" applyProtection="1">
      <alignment horizontal="center"/>
      <protection/>
    </xf>
    <xf numFmtId="0" fontId="2" fillId="0" borderId="25" xfId="59" applyFont="1" applyBorder="1" applyAlignment="1" applyProtection="1">
      <alignment horizontal="center"/>
      <protection/>
    </xf>
    <xf numFmtId="0" fontId="2" fillId="0" borderId="59" xfId="59" applyFont="1" applyBorder="1" applyAlignment="1" applyProtection="1">
      <alignment horizontal="center" wrapText="1"/>
      <protection/>
    </xf>
    <xf numFmtId="0" fontId="3" fillId="0" borderId="60" xfId="59" applyFont="1" applyBorder="1" applyAlignment="1" applyProtection="1">
      <alignment horizontal="left"/>
      <protection/>
    </xf>
    <xf numFmtId="0" fontId="3" fillId="0" borderId="61" xfId="59" applyFont="1" applyBorder="1" applyAlignment="1" applyProtection="1">
      <alignment horizontal="center"/>
      <protection/>
    </xf>
    <xf numFmtId="0" fontId="2" fillId="0" borderId="62" xfId="59" applyFont="1" applyBorder="1" applyAlignment="1" applyProtection="1">
      <alignment horizontal="center" wrapText="1"/>
      <protection/>
    </xf>
    <xf numFmtId="0" fontId="2" fillId="0" borderId="0" xfId="59" applyFont="1" applyBorder="1" applyAlignment="1" applyProtection="1">
      <alignment horizontal="center" wrapText="1"/>
      <protection/>
    </xf>
    <xf numFmtId="0" fontId="2" fillId="0" borderId="63" xfId="59" applyFont="1" applyBorder="1" applyAlignment="1" applyProtection="1">
      <alignment horizontal="center" wrapText="1"/>
      <protection/>
    </xf>
    <xf numFmtId="0" fontId="2" fillId="0" borderId="64" xfId="59" applyFont="1" applyBorder="1" applyAlignment="1" applyProtection="1">
      <alignment horizontal="center" wrapText="1"/>
      <protection/>
    </xf>
    <xf numFmtId="0" fontId="2" fillId="0" borderId="63" xfId="59" applyFont="1" applyBorder="1" applyAlignment="1" applyProtection="1">
      <alignment horizontal="centerContinuous" wrapText="1"/>
      <protection/>
    </xf>
    <xf numFmtId="0" fontId="2" fillId="0" borderId="60" xfId="59" applyFont="1" applyBorder="1" applyAlignment="1" applyProtection="1">
      <alignment horizontal="center" wrapText="1"/>
      <protection/>
    </xf>
    <xf numFmtId="0" fontId="3" fillId="0" borderId="65" xfId="59" applyFont="1" applyBorder="1" applyAlignment="1" applyProtection="1">
      <alignment horizontal="left"/>
      <protection/>
    </xf>
    <xf numFmtId="0" fontId="3" fillId="0" borderId="66" xfId="59" applyFont="1" applyBorder="1" applyProtection="1">
      <alignment/>
      <protection/>
    </xf>
    <xf numFmtId="0" fontId="3" fillId="0" borderId="67" xfId="59" applyFont="1" applyBorder="1" applyAlignment="1" applyProtection="1">
      <alignment horizontal="left"/>
      <protection/>
    </xf>
    <xf numFmtId="0" fontId="3" fillId="0" borderId="68" xfId="59" applyFont="1" applyBorder="1" applyProtection="1">
      <alignment/>
      <protection/>
    </xf>
    <xf numFmtId="0" fontId="3" fillId="36" borderId="69" xfId="59" applyFont="1" applyFill="1" applyBorder="1" applyAlignment="1" applyProtection="1">
      <alignment horizontal="left"/>
      <protection/>
    </xf>
    <xf numFmtId="0" fontId="3" fillId="36" borderId="70" xfId="59" applyFont="1" applyFill="1" applyBorder="1" applyProtection="1">
      <alignment/>
      <protection/>
    </xf>
    <xf numFmtId="44" fontId="3" fillId="36" borderId="71" xfId="47" applyFont="1" applyFill="1" applyBorder="1" applyAlignment="1" applyProtection="1">
      <alignment/>
      <protection/>
    </xf>
    <xf numFmtId="44" fontId="3" fillId="36" borderId="70" xfId="47" applyFont="1" applyFill="1" applyBorder="1" applyAlignment="1" applyProtection="1">
      <alignment/>
      <protection/>
    </xf>
    <xf numFmtId="44" fontId="3" fillId="36" borderId="72" xfId="47" applyFont="1" applyFill="1" applyBorder="1" applyAlignment="1" applyProtection="1">
      <alignment/>
      <protection/>
    </xf>
    <xf numFmtId="44" fontId="3" fillId="36" borderId="73" xfId="47" applyFont="1" applyFill="1" applyBorder="1" applyAlignment="1" applyProtection="1">
      <alignment/>
      <protection/>
    </xf>
    <xf numFmtId="44" fontId="3" fillId="36" borderId="69" xfId="47" applyFont="1" applyFill="1" applyBorder="1" applyAlignment="1" applyProtection="1">
      <alignment/>
      <protection/>
    </xf>
    <xf numFmtId="0" fontId="22" fillId="0" borderId="60" xfId="59" applyFont="1" applyBorder="1" applyAlignment="1" applyProtection="1">
      <alignment horizontal="left"/>
      <protection/>
    </xf>
    <xf numFmtId="0" fontId="2" fillId="0" borderId="0" xfId="59" applyFont="1" applyBorder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74" xfId="59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/>
      <protection/>
    </xf>
    <xf numFmtId="0" fontId="3" fillId="0" borderId="75" xfId="59" applyFont="1" applyBorder="1" applyAlignment="1" applyProtection="1">
      <alignment horizontal="left"/>
      <protection/>
    </xf>
    <xf numFmtId="42" fontId="3" fillId="37" borderId="22" xfId="47" applyNumberFormat="1" applyFont="1" applyFill="1" applyBorder="1" applyAlignment="1" applyProtection="1">
      <alignment horizontal="center" wrapText="1"/>
      <protection/>
    </xf>
    <xf numFmtId="42" fontId="3" fillId="37" borderId="76" xfId="47" applyNumberFormat="1" applyFont="1" applyFill="1" applyBorder="1" applyAlignment="1" applyProtection="1">
      <alignment horizontal="center" wrapText="1"/>
      <protection/>
    </xf>
    <xf numFmtId="42" fontId="3" fillId="37" borderId="77" xfId="47" applyNumberFormat="1" applyFont="1" applyFill="1" applyBorder="1" applyAlignment="1" applyProtection="1">
      <alignment horizontal="center" wrapText="1"/>
      <protection/>
    </xf>
    <xf numFmtId="0" fontId="22" fillId="36" borderId="76" xfId="59" applyFont="1" applyFill="1" applyBorder="1" applyAlignment="1" applyProtection="1">
      <alignment horizontal="left"/>
      <protection/>
    </xf>
    <xf numFmtId="0" fontId="3" fillId="36" borderId="78" xfId="59" applyFont="1" applyFill="1" applyBorder="1" applyProtection="1">
      <alignment/>
      <protection/>
    </xf>
    <xf numFmtId="42" fontId="3" fillId="36" borderId="79" xfId="47" applyNumberFormat="1" applyFont="1" applyFill="1" applyBorder="1" applyAlignment="1" applyProtection="1">
      <alignment/>
      <protection/>
    </xf>
    <xf numFmtId="42" fontId="3" fillId="36" borderId="80" xfId="47" applyNumberFormat="1" applyFont="1" applyFill="1" applyBorder="1" applyAlignment="1" applyProtection="1">
      <alignment/>
      <protection/>
    </xf>
    <xf numFmtId="171" fontId="3" fillId="36" borderId="78" xfId="47" applyNumberFormat="1" applyFont="1" applyFill="1" applyBorder="1" applyAlignment="1" applyProtection="1">
      <alignment/>
      <protection/>
    </xf>
    <xf numFmtId="42" fontId="3" fillId="36" borderId="21" xfId="47" applyNumberFormat="1" applyFont="1" applyFill="1" applyBorder="1" applyAlignment="1" applyProtection="1">
      <alignment/>
      <protection/>
    </xf>
    <xf numFmtId="42" fontId="3" fillId="36" borderId="78" xfId="47" applyNumberFormat="1" applyFont="1" applyFill="1" applyBorder="1" applyAlignment="1" applyProtection="1">
      <alignment/>
      <protection/>
    </xf>
    <xf numFmtId="42" fontId="3" fillId="36" borderId="76" xfId="47" applyNumberFormat="1" applyFont="1" applyFill="1" applyBorder="1" applyAlignment="1" applyProtection="1">
      <alignment/>
      <protection/>
    </xf>
    <xf numFmtId="0" fontId="3" fillId="0" borderId="0" xfId="59" applyFont="1" applyBorder="1" applyProtection="1">
      <alignment/>
      <protection/>
    </xf>
    <xf numFmtId="0" fontId="3" fillId="0" borderId="65" xfId="59" applyFont="1" applyBorder="1" applyProtection="1">
      <alignment/>
      <protection/>
    </xf>
    <xf numFmtId="0" fontId="3" fillId="0" borderId="81" xfId="59" applyFont="1" applyBorder="1" applyProtection="1">
      <alignment/>
      <protection/>
    </xf>
    <xf numFmtId="0" fontId="3" fillId="0" borderId="82" xfId="59" applyFont="1" applyBorder="1" applyAlignment="1" applyProtection="1">
      <alignment horizontal="left"/>
      <protection/>
    </xf>
    <xf numFmtId="171" fontId="3" fillId="37" borderId="83" xfId="47" applyNumberFormat="1" applyFont="1" applyFill="1" applyBorder="1" applyAlignment="1" applyProtection="1">
      <alignment horizontal="center" wrapText="1"/>
      <protection/>
    </xf>
    <xf numFmtId="171" fontId="3" fillId="37" borderId="84" xfId="47" applyNumberFormat="1" applyFont="1" applyFill="1" applyBorder="1" applyAlignment="1" applyProtection="1">
      <alignment horizontal="center" wrapText="1"/>
      <protection/>
    </xf>
    <xf numFmtId="171" fontId="3" fillId="37" borderId="85" xfId="47" applyNumberFormat="1" applyFont="1" applyFill="1" applyBorder="1" applyAlignment="1" applyProtection="1">
      <alignment horizontal="center" wrapText="1"/>
      <protection/>
    </xf>
    <xf numFmtId="171" fontId="3" fillId="37" borderId="86" xfId="47" applyNumberFormat="1" applyFont="1" applyFill="1" applyBorder="1" applyAlignment="1" applyProtection="1">
      <alignment horizontal="center" wrapText="1"/>
      <protection/>
    </xf>
    <xf numFmtId="42" fontId="23" fillId="0" borderId="0" xfId="59" applyNumberFormat="1">
      <alignment/>
      <protection/>
    </xf>
    <xf numFmtId="0" fontId="3" fillId="0" borderId="87" xfId="59" applyFont="1" applyBorder="1" applyAlignment="1" applyProtection="1">
      <alignment horizontal="left"/>
      <protection/>
    </xf>
    <xf numFmtId="0" fontId="3" fillId="0" borderId="88" xfId="59" applyFont="1" applyBorder="1" applyProtection="1">
      <alignment/>
      <protection/>
    </xf>
    <xf numFmtId="0" fontId="3" fillId="0" borderId="89" xfId="59" applyFont="1" applyBorder="1" applyAlignment="1" applyProtection="1">
      <alignment horizontal="left"/>
      <protection/>
    </xf>
    <xf numFmtId="0" fontId="3" fillId="0" borderId="90" xfId="59" applyFont="1" applyBorder="1" applyProtection="1">
      <alignment/>
      <protection/>
    </xf>
    <xf numFmtId="0" fontId="3" fillId="0" borderId="22" xfId="59" applyFont="1" applyBorder="1" applyAlignment="1" applyProtection="1">
      <alignment horizontal="left"/>
      <protection/>
    </xf>
    <xf numFmtId="171" fontId="3" fillId="37" borderId="91" xfId="47" applyNumberFormat="1" applyFont="1" applyFill="1" applyBorder="1" applyAlignment="1" applyProtection="1">
      <alignment/>
      <protection/>
    </xf>
    <xf numFmtId="171" fontId="3" fillId="37" borderId="92" xfId="47" applyNumberFormat="1" applyFont="1" applyFill="1" applyBorder="1" applyAlignment="1" applyProtection="1">
      <alignment/>
      <protection/>
    </xf>
    <xf numFmtId="171" fontId="3" fillId="37" borderId="93" xfId="47" applyNumberFormat="1" applyFont="1" applyFill="1" applyBorder="1" applyAlignment="1" applyProtection="1">
      <alignment/>
      <protection/>
    </xf>
    <xf numFmtId="0" fontId="3" fillId="36" borderId="25" xfId="59" applyFont="1" applyFill="1" applyBorder="1" applyAlignment="1" applyProtection="1">
      <alignment horizontal="left"/>
      <protection/>
    </xf>
    <xf numFmtId="171" fontId="3" fillId="36" borderId="21" xfId="47" applyNumberFormat="1" applyFont="1" applyFill="1" applyBorder="1" applyAlignment="1" applyProtection="1">
      <alignment/>
      <protection/>
    </xf>
    <xf numFmtId="171" fontId="3" fillId="36" borderId="25" xfId="47" applyNumberFormat="1" applyFont="1" applyFill="1" applyBorder="1" applyAlignment="1" applyProtection="1">
      <alignment/>
      <protection/>
    </xf>
    <xf numFmtId="0" fontId="22" fillId="34" borderId="94" xfId="59" applyFont="1" applyFill="1" applyBorder="1" applyAlignment="1" applyProtection="1">
      <alignment horizontal="left"/>
      <protection/>
    </xf>
    <xf numFmtId="0" fontId="3" fillId="0" borderId="21" xfId="59" applyFont="1" applyBorder="1" applyAlignment="1" applyProtection="1">
      <alignment horizontal="left"/>
      <protection/>
    </xf>
    <xf numFmtId="171" fontId="3" fillId="37" borderId="22" xfId="47" applyNumberFormat="1" applyFont="1" applyFill="1" applyBorder="1" applyAlignment="1" applyProtection="1">
      <alignment/>
      <protection/>
    </xf>
    <xf numFmtId="171" fontId="3" fillId="37" borderId="76" xfId="47" applyNumberFormat="1" applyFont="1" applyFill="1" applyBorder="1" applyAlignment="1" applyProtection="1">
      <alignment/>
      <protection/>
    </xf>
    <xf numFmtId="171" fontId="3" fillId="37" borderId="77" xfId="47" applyNumberFormat="1" applyFont="1" applyFill="1" applyBorder="1" applyAlignment="1" applyProtection="1">
      <alignment/>
      <protection/>
    </xf>
    <xf numFmtId="0" fontId="3" fillId="0" borderId="23" xfId="59" applyFont="1" applyBorder="1" applyAlignment="1" applyProtection="1">
      <alignment horizontal="left"/>
      <protection/>
    </xf>
    <xf numFmtId="0" fontId="3" fillId="0" borderId="95" xfId="59" applyFont="1" applyBorder="1" applyProtection="1">
      <alignment/>
      <protection/>
    </xf>
    <xf numFmtId="171" fontId="3" fillId="37" borderId="79" xfId="47" applyNumberFormat="1" applyFont="1" applyFill="1" applyBorder="1" applyAlignment="1" applyProtection="1">
      <alignment horizontal="center" wrapText="1"/>
      <protection/>
    </xf>
    <xf numFmtId="171" fontId="3" fillId="37" borderId="96" xfId="47" applyNumberFormat="1" applyFont="1" applyFill="1" applyBorder="1" applyAlignment="1" applyProtection="1">
      <alignment horizontal="center" wrapText="1"/>
      <protection/>
    </xf>
    <xf numFmtId="171" fontId="3" fillId="37" borderId="77" xfId="47" applyNumberFormat="1" applyFont="1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3" fontId="3" fillId="0" borderId="97" xfId="42" applyNumberFormat="1" applyFont="1" applyBorder="1" applyAlignment="1" applyProtection="1">
      <alignment/>
      <protection locked="0"/>
    </xf>
    <xf numFmtId="3" fontId="3" fillId="0" borderId="98" xfId="42" applyNumberFormat="1" applyFont="1" applyBorder="1" applyAlignment="1" applyProtection="1">
      <alignment/>
      <protection locked="0"/>
    </xf>
    <xf numFmtId="3" fontId="3" fillId="0" borderId="99" xfId="42" applyNumberFormat="1" applyFont="1" applyBorder="1" applyAlignment="1" applyProtection="1">
      <alignment/>
      <protection locked="0"/>
    </xf>
    <xf numFmtId="3" fontId="3" fillId="0" borderId="100" xfId="42" applyNumberFormat="1" applyFont="1" applyBorder="1" applyAlignment="1" applyProtection="1">
      <alignment/>
      <protection locked="0"/>
    </xf>
    <xf numFmtId="42" fontId="3" fillId="0" borderId="64" xfId="46" applyNumberFormat="1" applyFont="1" applyBorder="1" applyAlignment="1" applyProtection="1">
      <alignment/>
      <protection locked="0"/>
    </xf>
    <xf numFmtId="42" fontId="3" fillId="0" borderId="62" xfId="46" applyNumberFormat="1" applyFont="1" applyBorder="1" applyAlignment="1" applyProtection="1">
      <alignment/>
      <protection locked="0"/>
    </xf>
    <xf numFmtId="42" fontId="3" fillId="0" borderId="61" xfId="46" applyNumberFormat="1" applyFont="1" applyBorder="1" applyAlignment="1" applyProtection="1">
      <alignment/>
      <protection locked="0"/>
    </xf>
    <xf numFmtId="42" fontId="3" fillId="0" borderId="101" xfId="46" applyNumberFormat="1" applyFont="1" applyBorder="1" applyAlignment="1" applyProtection="1">
      <alignment/>
      <protection locked="0"/>
    </xf>
    <xf numFmtId="42" fontId="3" fillId="0" borderId="102" xfId="46" applyNumberFormat="1" applyFont="1" applyBorder="1" applyAlignment="1" applyProtection="1">
      <alignment/>
      <protection locked="0"/>
    </xf>
    <xf numFmtId="171" fontId="3" fillId="0" borderId="21" xfId="47" applyNumberFormat="1" applyFont="1" applyBorder="1" applyAlignment="1" applyProtection="1">
      <alignment/>
      <protection locked="0"/>
    </xf>
    <xf numFmtId="171" fontId="3" fillId="0" borderId="25" xfId="47" applyNumberFormat="1" applyFont="1" applyBorder="1" applyAlignment="1" applyProtection="1">
      <alignment/>
      <protection locked="0"/>
    </xf>
    <xf numFmtId="171" fontId="3" fillId="0" borderId="23" xfId="47" applyNumberFormat="1" applyFont="1" applyBorder="1" applyAlignment="1" applyProtection="1">
      <alignment/>
      <protection locked="0"/>
    </xf>
    <xf numFmtId="171" fontId="3" fillId="0" borderId="28" xfId="47" applyNumberFormat="1" applyFont="1" applyBorder="1" applyAlignment="1" applyProtection="1">
      <alignment/>
      <protection locked="0"/>
    </xf>
    <xf numFmtId="42" fontId="3" fillId="0" borderId="64" xfId="47" applyNumberFormat="1" applyFont="1" applyBorder="1" applyAlignment="1" applyProtection="1">
      <alignment/>
      <protection locked="0"/>
    </xf>
    <xf numFmtId="42" fontId="3" fillId="0" borderId="62" xfId="47" applyNumberFormat="1" applyFont="1" applyBorder="1" applyAlignment="1" applyProtection="1">
      <alignment/>
      <protection locked="0"/>
    </xf>
    <xf numFmtId="171" fontId="3" fillId="0" borderId="62" xfId="47" applyNumberFormat="1" applyFont="1" applyBorder="1" applyAlignment="1" applyProtection="1">
      <alignment/>
      <protection locked="0"/>
    </xf>
    <xf numFmtId="42" fontId="3" fillId="0" borderId="103" xfId="47" applyNumberFormat="1" applyFont="1" applyBorder="1" applyAlignment="1" applyProtection="1">
      <alignment/>
      <protection locked="0"/>
    </xf>
    <xf numFmtId="42" fontId="3" fillId="0" borderId="0" xfId="47" applyNumberFormat="1" applyFont="1" applyBorder="1" applyAlignment="1" applyProtection="1">
      <alignment/>
      <protection locked="0"/>
    </xf>
    <xf numFmtId="42" fontId="3" fillId="0" borderId="60" xfId="47" applyNumberFormat="1" applyFont="1" applyBorder="1" applyAlignment="1" applyProtection="1">
      <alignment/>
      <protection locked="0"/>
    </xf>
    <xf numFmtId="171" fontId="3" fillId="34" borderId="104" xfId="47" applyNumberFormat="1" applyFont="1" applyFill="1" applyBorder="1" applyAlignment="1" applyProtection="1">
      <alignment/>
      <protection locked="0"/>
    </xf>
    <xf numFmtId="171" fontId="3" fillId="34" borderId="22" xfId="47" applyNumberFormat="1" applyFont="1" applyFill="1" applyBorder="1" applyAlignment="1" applyProtection="1">
      <alignment/>
      <protection locked="0"/>
    </xf>
    <xf numFmtId="171" fontId="3" fillId="34" borderId="76" xfId="47" applyNumberFormat="1" applyFont="1" applyFill="1" applyBorder="1" applyAlignment="1" applyProtection="1">
      <alignment/>
      <protection locked="0"/>
    </xf>
    <xf numFmtId="0" fontId="27" fillId="0" borderId="59" xfId="59" applyFont="1" applyBorder="1" applyAlignment="1" applyProtection="1">
      <alignment horizontal="center" wrapText="1"/>
      <protection/>
    </xf>
    <xf numFmtId="0" fontId="3" fillId="0" borderId="79" xfId="59" applyFont="1" applyBorder="1" applyProtection="1">
      <alignment/>
      <protection/>
    </xf>
    <xf numFmtId="0" fontId="3" fillId="0" borderId="105" xfId="59" applyFont="1" applyBorder="1" applyProtection="1">
      <alignment/>
      <protection/>
    </xf>
    <xf numFmtId="0" fontId="3" fillId="36" borderId="29" xfId="59" applyFont="1" applyFill="1" applyBorder="1" applyProtection="1">
      <alignment/>
      <protection/>
    </xf>
    <xf numFmtId="0" fontId="3" fillId="34" borderId="22" xfId="59" applyFont="1" applyFill="1" applyBorder="1" applyProtection="1">
      <alignment/>
      <protection/>
    </xf>
    <xf numFmtId="0" fontId="3" fillId="0" borderId="22" xfId="59" applyFont="1" applyBorder="1" applyProtection="1">
      <alignment/>
      <protection/>
    </xf>
    <xf numFmtId="171" fontId="3" fillId="37" borderId="106" xfId="47" applyNumberFormat="1" applyFont="1" applyFill="1" applyBorder="1" applyAlignment="1" applyProtection="1">
      <alignment/>
      <protection/>
    </xf>
    <xf numFmtId="44" fontId="3" fillId="37" borderId="107" xfId="47" applyFont="1" applyFill="1" applyBorder="1" applyAlignment="1" applyProtection="1">
      <alignment/>
      <protection/>
    </xf>
    <xf numFmtId="42" fontId="3" fillId="37" borderId="106" xfId="46" applyNumberFormat="1" applyFont="1" applyFill="1" applyBorder="1" applyAlignment="1" applyProtection="1">
      <alignment/>
      <protection/>
    </xf>
    <xf numFmtId="171" fontId="3" fillId="37" borderId="108" xfId="47" applyNumberFormat="1" applyFont="1" applyFill="1" applyBorder="1" applyAlignment="1" applyProtection="1">
      <alignment/>
      <protection/>
    </xf>
    <xf numFmtId="0" fontId="23" fillId="37" borderId="109" xfId="59" applyFill="1" applyBorder="1" applyProtection="1">
      <alignment/>
      <protection/>
    </xf>
    <xf numFmtId="0" fontId="23" fillId="37" borderId="77" xfId="59" applyFill="1" applyBorder="1" applyProtection="1">
      <alignment/>
      <protection/>
    </xf>
    <xf numFmtId="171" fontId="3" fillId="37" borderId="59" xfId="47" applyNumberFormat="1" applyFont="1" applyFill="1" applyBorder="1" applyAlignment="1" applyProtection="1">
      <alignment/>
      <protection/>
    </xf>
    <xf numFmtId="171" fontId="3" fillId="37" borderId="110" xfId="47" applyNumberFormat="1" applyFont="1" applyFill="1" applyBorder="1" applyAlignment="1" applyProtection="1">
      <alignment/>
      <protection/>
    </xf>
    <xf numFmtId="165" fontId="0" fillId="38" borderId="21" xfId="0" applyNumberFormat="1" applyFill="1" applyBorder="1" applyAlignment="1" applyProtection="1">
      <alignment horizontal="center"/>
      <protection locked="0"/>
    </xf>
    <xf numFmtId="0" fontId="0" fillId="38" borderId="21" xfId="0" applyFill="1" applyBorder="1" applyAlignment="1" applyProtection="1">
      <alignment/>
      <protection locked="0"/>
    </xf>
    <xf numFmtId="0" fontId="9" fillId="0" borderId="21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/>
      <protection/>
    </xf>
    <xf numFmtId="0" fontId="0" fillId="39" borderId="21" xfId="0" applyFont="1" applyFill="1" applyBorder="1" applyAlignment="1" applyProtection="1">
      <alignment/>
      <protection/>
    </xf>
    <xf numFmtId="0" fontId="0" fillId="39" borderId="21" xfId="0" applyFill="1" applyBorder="1" applyAlignment="1" applyProtection="1">
      <alignment/>
      <protection/>
    </xf>
    <xf numFmtId="0" fontId="11" fillId="0" borderId="21" xfId="0" applyFont="1" applyFill="1" applyBorder="1" applyAlignment="1" applyProtection="1">
      <alignment/>
      <protection/>
    </xf>
    <xf numFmtId="165" fontId="0" fillId="37" borderId="21" xfId="0" applyNumberFormat="1" applyFill="1" applyBorder="1" applyAlignment="1" applyProtection="1">
      <alignment horizontal="center"/>
      <protection/>
    </xf>
    <xf numFmtId="165" fontId="0" fillId="39" borderId="21" xfId="0" applyNumberFormat="1" applyFill="1" applyBorder="1" applyAlignment="1" applyProtection="1">
      <alignment horizontal="center"/>
      <protection/>
    </xf>
    <xf numFmtId="165" fontId="0" fillId="37" borderId="21" xfId="0" applyNumberFormat="1" applyFont="1" applyFill="1" applyBorder="1" applyAlignment="1" applyProtection="1">
      <alignment horizontal="center"/>
      <protection/>
    </xf>
    <xf numFmtId="0" fontId="8" fillId="34" borderId="0" xfId="0" applyFont="1" applyFill="1" applyAlignment="1" applyProtection="1">
      <alignment/>
      <protection/>
    </xf>
    <xf numFmtId="0" fontId="29" fillId="34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0" fontId="10" fillId="0" borderId="0" xfId="0" applyFont="1" applyAlignment="1">
      <alignment horizontal="right"/>
    </xf>
    <xf numFmtId="0" fontId="23" fillId="0" borderId="0" xfId="59" applyAlignment="1" applyProtection="1">
      <alignment horizontal="left"/>
      <protection/>
    </xf>
    <xf numFmtId="0" fontId="23" fillId="0" borderId="0" xfId="59" applyProtection="1">
      <alignment/>
      <protection/>
    </xf>
    <xf numFmtId="0" fontId="28" fillId="0" borderId="0" xfId="59" applyFont="1" applyAlignment="1" applyProtection="1">
      <alignment horizontal="left"/>
      <protection/>
    </xf>
    <xf numFmtId="0" fontId="3" fillId="0" borderId="0" xfId="59" applyFont="1" applyAlignment="1" applyProtection="1">
      <alignment horizontal="centerContinuous"/>
      <protection/>
    </xf>
    <xf numFmtId="44" fontId="3" fillId="0" borderId="0" xfId="47" applyFont="1" applyAlignment="1" applyProtection="1">
      <alignment horizontal="centerContinuous"/>
      <protection/>
    </xf>
    <xf numFmtId="0" fontId="25" fillId="0" borderId="0" xfId="59" applyFont="1" applyAlignment="1" applyProtection="1">
      <alignment horizontal="left"/>
      <protection/>
    </xf>
    <xf numFmtId="0" fontId="7" fillId="0" borderId="0" xfId="59" applyFont="1" applyBorder="1" applyAlignment="1" applyProtection="1">
      <alignment horizontal="left"/>
      <protection/>
    </xf>
    <xf numFmtId="0" fontId="7" fillId="0" borderId="0" xfId="59" applyFont="1" applyBorder="1" applyAlignment="1" applyProtection="1">
      <alignment/>
      <protection/>
    </xf>
    <xf numFmtId="0" fontId="23" fillId="0" borderId="0" xfId="59" applyBorder="1" applyProtection="1">
      <alignment/>
      <protection/>
    </xf>
    <xf numFmtId="0" fontId="10" fillId="0" borderId="78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horizontal="left"/>
    </xf>
    <xf numFmtId="0" fontId="10" fillId="0" borderId="94" xfId="0" applyFont="1" applyFill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31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1" fillId="0" borderId="0" xfId="0" applyFont="1" applyAlignment="1">
      <alignment/>
    </xf>
    <xf numFmtId="0" fontId="31" fillId="0" borderId="21" xfId="0" applyFont="1" applyBorder="1" applyAlignment="1" applyProtection="1" quotePrefix="1">
      <alignment horizontal="center"/>
      <protection/>
    </xf>
    <xf numFmtId="0" fontId="31" fillId="0" borderId="21" xfId="0" applyFont="1" applyBorder="1" applyAlignment="1" applyProtection="1">
      <alignment/>
      <protection/>
    </xf>
    <xf numFmtId="0" fontId="31" fillId="0" borderId="111" xfId="0" applyFont="1" applyFill="1" applyBorder="1" applyAlignment="1">
      <alignment/>
    </xf>
    <xf numFmtId="0" fontId="32" fillId="0" borderId="111" xfId="0" applyFont="1" applyFill="1" applyBorder="1" applyAlignment="1">
      <alignment/>
    </xf>
    <xf numFmtId="0" fontId="31" fillId="0" borderId="0" xfId="0" applyFont="1" applyAlignment="1" applyProtection="1">
      <alignment/>
      <protection/>
    </xf>
    <xf numFmtId="0" fontId="32" fillId="0" borderId="21" xfId="0" applyFont="1" applyBorder="1" applyAlignment="1" applyProtection="1">
      <alignment horizontal="center" vertical="center"/>
      <protection/>
    </xf>
    <xf numFmtId="0" fontId="32" fillId="0" borderId="21" xfId="0" applyFont="1" applyBorder="1" applyAlignment="1" applyProtection="1">
      <alignment horizontal="center" vertical="center" wrapText="1"/>
      <protection/>
    </xf>
    <xf numFmtId="0" fontId="32" fillId="0" borderId="22" xfId="0" applyFont="1" applyBorder="1" applyAlignment="1" applyProtection="1">
      <alignment horizontal="center" vertical="center"/>
      <protection/>
    </xf>
    <xf numFmtId="37" fontId="31" fillId="34" borderId="22" xfId="42" applyNumberFormat="1" applyFont="1" applyFill="1" applyBorder="1" applyAlignment="1" applyProtection="1">
      <alignment horizontal="right"/>
      <protection locked="0"/>
    </xf>
    <xf numFmtId="3" fontId="31" fillId="37" borderId="21" xfId="0" applyNumberFormat="1" applyFont="1" applyFill="1" applyBorder="1" applyAlignment="1" applyProtection="1">
      <alignment horizontal="right"/>
      <protection/>
    </xf>
    <xf numFmtId="0" fontId="32" fillId="0" borderId="21" xfId="0" applyFont="1" applyBorder="1" applyAlignment="1" applyProtection="1">
      <alignment horizontal="center"/>
      <protection/>
    </xf>
    <xf numFmtId="0" fontId="31" fillId="39" borderId="21" xfId="0" applyFont="1" applyFill="1" applyBorder="1" applyAlignment="1" applyProtection="1">
      <alignment horizontal="right"/>
      <protection/>
    </xf>
    <xf numFmtId="165" fontId="31" fillId="34" borderId="21" xfId="0" applyNumberFormat="1" applyFont="1" applyFill="1" applyBorder="1" applyAlignment="1" applyProtection="1">
      <alignment horizontal="right"/>
      <protection locked="0"/>
    </xf>
    <xf numFmtId="165" fontId="31" fillId="37" borderId="21" xfId="0" applyNumberFormat="1" applyFont="1" applyFill="1" applyBorder="1" applyAlignment="1" applyProtection="1">
      <alignment horizontal="right"/>
      <protection/>
    </xf>
    <xf numFmtId="49" fontId="31" fillId="0" borderId="21" xfId="0" applyNumberFormat="1" applyFont="1" applyFill="1" applyBorder="1" applyAlignment="1" applyProtection="1">
      <alignment/>
      <protection/>
    </xf>
    <xf numFmtId="165" fontId="31" fillId="40" borderId="21" xfId="0" applyNumberFormat="1" applyFont="1" applyFill="1" applyBorder="1" applyAlignment="1" applyProtection="1">
      <alignment horizontal="right"/>
      <protection/>
    </xf>
    <xf numFmtId="165" fontId="31" fillId="39" borderId="21" xfId="0" applyNumberFormat="1" applyFont="1" applyFill="1" applyBorder="1" applyAlignment="1" applyProtection="1">
      <alignment horizontal="right"/>
      <protection locked="0"/>
    </xf>
    <xf numFmtId="165" fontId="31" fillId="39" borderId="21" xfId="0" applyNumberFormat="1" applyFont="1" applyFill="1" applyBorder="1" applyAlignment="1" applyProtection="1">
      <alignment horizontal="right"/>
      <protection/>
    </xf>
    <xf numFmtId="0" fontId="32" fillId="0" borderId="21" xfId="0" applyFont="1" applyBorder="1" applyAlignment="1" applyProtection="1">
      <alignment horizontal="left" vertical="center" wrapText="1"/>
      <protection/>
    </xf>
    <xf numFmtId="165" fontId="31" fillId="37" borderId="23" xfId="0" applyNumberFormat="1" applyFont="1" applyFill="1" applyBorder="1" applyAlignment="1" applyProtection="1">
      <alignment horizontal="right"/>
      <protection/>
    </xf>
    <xf numFmtId="165" fontId="31" fillId="0" borderId="0" xfId="0" applyNumberFormat="1" applyFont="1" applyAlignment="1">
      <alignment/>
    </xf>
    <xf numFmtId="0" fontId="31" fillId="0" borderId="23" xfId="0" applyFont="1" applyFill="1" applyBorder="1" applyAlignment="1" applyProtection="1">
      <alignment horizontal="left" vertical="top"/>
      <protection/>
    </xf>
    <xf numFmtId="165" fontId="31" fillId="34" borderId="23" xfId="0" applyNumberFormat="1" applyFont="1" applyFill="1" applyBorder="1" applyAlignment="1" applyProtection="1">
      <alignment horizontal="right"/>
      <protection locked="0"/>
    </xf>
    <xf numFmtId="0" fontId="31" fillId="0" borderId="112" xfId="0" applyFont="1" applyFill="1" applyBorder="1" applyAlignment="1" applyProtection="1">
      <alignment horizontal="left" vertical="top"/>
      <protection/>
    </xf>
    <xf numFmtId="165" fontId="31" fillId="37" borderId="22" xfId="0" applyNumberFormat="1" applyFont="1" applyFill="1" applyBorder="1" applyAlignment="1" applyProtection="1">
      <alignment horizontal="right"/>
      <protection/>
    </xf>
    <xf numFmtId="0" fontId="32" fillId="34" borderId="21" xfId="0" applyFont="1" applyFill="1" applyBorder="1" applyAlignment="1" applyProtection="1">
      <alignment/>
      <protection/>
    </xf>
    <xf numFmtId="165" fontId="31" fillId="37" borderId="113" xfId="0" applyNumberFormat="1" applyFont="1" applyFill="1" applyBorder="1" applyAlignment="1" applyProtection="1">
      <alignment horizontal="right"/>
      <protection/>
    </xf>
    <xf numFmtId="0" fontId="31" fillId="0" borderId="114" xfId="0" applyFont="1" applyBorder="1" applyAlignment="1" applyProtection="1">
      <alignment/>
      <protection/>
    </xf>
    <xf numFmtId="165" fontId="31" fillId="37" borderId="39" xfId="0" applyNumberFormat="1" applyFont="1" applyFill="1" applyBorder="1" applyAlignment="1" applyProtection="1">
      <alignment horizontal="right"/>
      <protection/>
    </xf>
    <xf numFmtId="0" fontId="32" fillId="0" borderId="60" xfId="0" applyFont="1" applyBorder="1" applyAlignment="1" applyProtection="1">
      <alignment/>
      <protection/>
    </xf>
    <xf numFmtId="165" fontId="31" fillId="33" borderId="21" xfId="0" applyNumberFormat="1" applyFont="1" applyFill="1" applyBorder="1" applyAlignment="1" applyProtection="1">
      <alignment horizontal="right"/>
      <protection locked="0"/>
    </xf>
    <xf numFmtId="0" fontId="31" fillId="0" borderId="25" xfId="0" applyFont="1" applyBorder="1" applyAlignment="1" applyProtection="1">
      <alignment/>
      <protection/>
    </xf>
    <xf numFmtId="0" fontId="31" fillId="0" borderId="115" xfId="0" applyFont="1" applyBorder="1" applyAlignment="1" applyProtection="1">
      <alignment/>
      <protection/>
    </xf>
    <xf numFmtId="165" fontId="31" fillId="34" borderId="116" xfId="0" applyNumberFormat="1" applyFont="1" applyFill="1" applyBorder="1" applyAlignment="1" applyProtection="1">
      <alignment horizontal="right"/>
      <protection locked="0"/>
    </xf>
    <xf numFmtId="165" fontId="31" fillId="37" borderId="116" xfId="0" applyNumberFormat="1" applyFont="1" applyFill="1" applyBorder="1" applyAlignment="1" applyProtection="1">
      <alignment horizontal="right"/>
      <protection/>
    </xf>
    <xf numFmtId="0" fontId="32" fillId="34" borderId="117" xfId="0" applyFont="1" applyFill="1" applyBorder="1" applyAlignment="1" applyProtection="1">
      <alignment/>
      <protection/>
    </xf>
    <xf numFmtId="165" fontId="31" fillId="34" borderId="0" xfId="0" applyNumberFormat="1" applyFont="1" applyFill="1" applyBorder="1" applyAlignment="1" applyProtection="1">
      <alignment horizontal="right"/>
      <protection/>
    </xf>
    <xf numFmtId="165" fontId="31" fillId="34" borderId="60" xfId="0" applyNumberFormat="1" applyFont="1" applyFill="1" applyBorder="1" applyAlignment="1">
      <alignment horizontal="right"/>
    </xf>
    <xf numFmtId="165" fontId="31" fillId="34" borderId="0" xfId="0" applyNumberFormat="1" applyFont="1" applyFill="1" applyBorder="1" applyAlignment="1">
      <alignment horizontal="right"/>
    </xf>
    <xf numFmtId="0" fontId="10" fillId="0" borderId="21" xfId="0" applyFont="1" applyBorder="1" applyAlignment="1">
      <alignment/>
    </xf>
    <xf numFmtId="0" fontId="13" fillId="0" borderId="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>
      <alignment/>
    </xf>
    <xf numFmtId="0" fontId="9" fillId="41" borderId="118" xfId="0" applyFont="1" applyFill="1" applyBorder="1" applyAlignment="1" applyProtection="1" quotePrefix="1">
      <alignment horizontal="center"/>
      <protection/>
    </xf>
    <xf numFmtId="0" fontId="69" fillId="41" borderId="119" xfId="0" applyFont="1" applyFill="1" applyBorder="1" applyAlignment="1">
      <alignment horizontal="center"/>
    </xf>
    <xf numFmtId="0" fontId="9" fillId="41" borderId="119" xfId="0" applyFont="1" applyFill="1" applyBorder="1" applyAlignment="1">
      <alignment horizontal="center" wrapText="1"/>
    </xf>
    <xf numFmtId="0" fontId="9" fillId="41" borderId="120" xfId="0" applyFont="1" applyFill="1" applyBorder="1" applyAlignment="1">
      <alignment horizontal="center" wrapText="1"/>
    </xf>
    <xf numFmtId="166" fontId="0" fillId="0" borderId="22" xfId="42" applyNumberFormat="1" applyFont="1" applyBorder="1" applyAlignment="1" applyProtection="1">
      <alignment/>
      <protection locked="0"/>
    </xf>
    <xf numFmtId="166" fontId="0" fillId="0" borderId="21" xfId="42" applyNumberFormat="1" applyFont="1" applyBorder="1" applyAlignment="1" applyProtection="1">
      <alignment/>
      <protection locked="0"/>
    </xf>
    <xf numFmtId="166" fontId="0" fillId="0" borderId="23" xfId="42" applyNumberFormat="1" applyFont="1" applyBorder="1" applyAlignment="1" applyProtection="1">
      <alignment/>
      <protection locked="0"/>
    </xf>
    <xf numFmtId="166" fontId="0" fillId="0" borderId="22" xfId="42" applyNumberFormat="1" applyFont="1" applyBorder="1" applyAlignment="1">
      <alignment horizontal="right"/>
    </xf>
    <xf numFmtId="0" fontId="32" fillId="0" borderId="21" xfId="0" applyFont="1" applyBorder="1" applyAlignment="1" applyProtection="1">
      <alignment wrapText="1"/>
      <protection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34" borderId="121" xfId="0" applyFont="1" applyFill="1" applyBorder="1" applyAlignment="1">
      <alignment horizontal="center" vertical="center"/>
    </xf>
    <xf numFmtId="0" fontId="2" fillId="34" borderId="122" xfId="0" applyFont="1" applyFill="1" applyBorder="1" applyAlignment="1">
      <alignment horizontal="center" vertical="center"/>
    </xf>
    <xf numFmtId="0" fontId="2" fillId="34" borderId="123" xfId="0" applyFont="1" applyFill="1" applyBorder="1" applyAlignment="1">
      <alignment horizontal="center" vertical="center"/>
    </xf>
    <xf numFmtId="0" fontId="2" fillId="34" borderId="1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32" fillId="0" borderId="0" xfId="0" applyFont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horizontal="center" vertical="center"/>
      <protection/>
    </xf>
    <xf numFmtId="0" fontId="32" fillId="0" borderId="27" xfId="0" applyFont="1" applyBorder="1" applyAlignment="1" applyProtection="1">
      <alignment horizontal="center" vertical="center"/>
      <protection/>
    </xf>
    <xf numFmtId="0" fontId="32" fillId="0" borderId="29" xfId="0" applyFont="1" applyBorder="1" applyAlignment="1" applyProtection="1">
      <alignment horizontal="center" vertical="center"/>
      <protection/>
    </xf>
    <xf numFmtId="0" fontId="32" fillId="0" borderId="125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left"/>
      <protection/>
    </xf>
    <xf numFmtId="0" fontId="32" fillId="0" borderId="0" xfId="0" applyFont="1" applyAlignment="1" applyProtection="1">
      <alignment horizontal="left"/>
      <protection locked="0"/>
    </xf>
    <xf numFmtId="0" fontId="13" fillId="0" borderId="0" xfId="59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78" xfId="59" applyFont="1" applyBorder="1" applyAlignment="1" applyProtection="1">
      <alignment horizontal="center"/>
      <protection/>
    </xf>
    <xf numFmtId="0" fontId="12" fillId="0" borderId="78" xfId="0" applyFont="1" applyBorder="1" applyAlignment="1" applyProtection="1">
      <alignment horizontal="center"/>
      <protection/>
    </xf>
    <xf numFmtId="0" fontId="12" fillId="34" borderId="78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[0]_Table 28" xfId="46"/>
    <cellStyle name="Currency_MA Advantage Plus Projections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Table 28" xfId="59"/>
    <cellStyle name="Note" xfId="60"/>
    <cellStyle name="Output" xfId="61"/>
    <cellStyle name="Percent" xfId="62"/>
    <cellStyle name="StyleName1" xfId="63"/>
    <cellStyle name="StyleName2" xfId="64"/>
    <cellStyle name="StyleName3" xfId="65"/>
    <cellStyle name="StyleName4" xfId="66"/>
    <cellStyle name="StyleName5" xfId="67"/>
    <cellStyle name="StyleName6" xfId="68"/>
    <cellStyle name="StyleName7" xfId="69"/>
    <cellStyle name="StyleName8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MLTC\grw01\CarePlus\CarePlus%201st%20premium%20propos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hlosserm\Local%20Settings\Temporary%20Internet%20Files\OLK80\reference%20to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!_Premium%20Proposals\Guildnet%202003%20Premium%20Proposal\TEMP\c.notes.data\ABC_NY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MLTC\grw01\EXCEL%20Premium%20Proposal%202003\2003%20Expansion%20Premium%20Proposal%20-%20Ela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FinPub\OPLANS\INITIAL\2007%20MLTC\Initial%20p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ch A1"/>
      <sheetName val="Sch A2"/>
      <sheetName val="Sch B"/>
      <sheetName val="Sch C"/>
      <sheetName val="Sch D1"/>
      <sheetName val="Sch D2 and D3"/>
      <sheetName val="Sch F1"/>
      <sheetName val="Sch F2"/>
      <sheetName val="Sch F3"/>
      <sheetName val="Sch G1"/>
      <sheetName val="Sch H"/>
      <sheetName val="Sch I"/>
      <sheetName val="Sch J"/>
      <sheetName val="Sch 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Comp"/>
      <sheetName val="FinAnal"/>
      <sheetName val="R&amp;E"/>
      <sheetName val="Dual. Elig. 55+"/>
      <sheetName val="Non-Dual. Elig. 55+"/>
      <sheetName val="55+ Years of Age"/>
      <sheetName val="21 - 64 Years of Age"/>
      <sheetName val="65+ Years of Age"/>
      <sheetName val="21 - 64 Years of Age (Rockland)"/>
      <sheetName val="65+ Years of Age (Rockland)"/>
      <sheetName val="21 - 64 Years of Age 12+"/>
      <sheetName val="Dual. Elig. 55+ Westchester"/>
      <sheetName val="Non-Dual. Elig. 55+ Westchester"/>
      <sheetName val="Dual. Elig. 55+ (Nassau &amp; Suff)"/>
      <sheetName val="Non-Dual. Elig.55+(Nass &amp; Suff)"/>
      <sheetName val="Spare1"/>
      <sheetName val="Spare2"/>
      <sheetName val="Spare3"/>
      <sheetName val="Spare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Admin&amp;Reins"/>
      <sheetName val="MedicalCosts"/>
      <sheetName val="InpDays"/>
      <sheetName val="InpDischarges"/>
      <sheetName val="Utilization"/>
      <sheetName val="Enrollment"/>
      <sheetName val="Reinsurance"/>
      <sheetName val="UPL"/>
      <sheetName val="Rate Components"/>
      <sheetName val="Rates"/>
      <sheetName val="Kick"/>
      <sheetName val="Benefits"/>
      <sheetName val="Codes"/>
      <sheetName val="FileNames"/>
      <sheetName val="Reco B1"/>
      <sheetName val="Plan B1"/>
      <sheetName val="Plan B2"/>
      <sheetName val="Plan C1"/>
      <sheetName val="Plan C2"/>
      <sheetName val="Plan C3"/>
      <sheetName val="Plan C4"/>
      <sheetName val="Plan D"/>
      <sheetName val="Plan E1"/>
      <sheetName val="Plan E2"/>
      <sheetName val="Reco F1"/>
      <sheetName val="Plan F1"/>
      <sheetName val="Plan F2"/>
      <sheetName val="Plan F3"/>
      <sheetName val="Plan G1"/>
      <sheetName val="Plan G2"/>
      <sheetName val="Revised C3"/>
      <sheetName val="Revised C4"/>
      <sheetName val="Revised G"/>
      <sheetName val="Norms"/>
      <sheetName val="County Summary"/>
      <sheetName val="C1 by County"/>
      <sheetName val="Recommended C1"/>
      <sheetName val="Presentation C-1"/>
      <sheetName val="Reco C2"/>
      <sheetName val="Reco C3"/>
      <sheetName val="Reco C4"/>
      <sheetName val="Reco B2"/>
      <sheetName val="County G1"/>
      <sheetName val="Reco G1"/>
      <sheetName val="C1 by Category"/>
      <sheetName val="InpatientSum"/>
      <sheetName val="Summary"/>
      <sheetName val="Compare G"/>
      <sheetName val="Presentation Main"/>
      <sheetName val="Main Schedule"/>
      <sheetName val="FINI"/>
      <sheetName val="Comments"/>
      <sheetName val="Plan&amp;Region"/>
      <sheetName val="AutoCheck"/>
      <sheetName val="Butto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ch A1"/>
      <sheetName val="Sch A2"/>
      <sheetName val="Sch B"/>
      <sheetName val="Sch C"/>
      <sheetName val="Sch D1"/>
      <sheetName val="Sch D2"/>
      <sheetName val="Sch D3"/>
      <sheetName val="Sch E1"/>
      <sheetName val="Sch E2"/>
      <sheetName val="Sch E3"/>
      <sheetName val="Sch F1"/>
      <sheetName val="Sch F2"/>
      <sheetName val="Sch F3"/>
      <sheetName val="Sch G1"/>
      <sheetName val="Sch H"/>
      <sheetName val="Sch I"/>
      <sheetName val="SchJ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ch A1"/>
      <sheetName val="Sch A2"/>
      <sheetName val="Sch B"/>
      <sheetName val="Sch C"/>
      <sheetName val="Sch C2"/>
      <sheetName val="Sch D1"/>
      <sheetName val="Sch D2 and D3 and D4"/>
      <sheetName val="Sch E1"/>
      <sheetName val="Sch E2"/>
      <sheetName val="Sch E3"/>
      <sheetName val="Sch E4"/>
      <sheetName val="Sch E5"/>
      <sheetName val="Sch F1"/>
      <sheetName val="Sch F2"/>
      <sheetName val="Sch F3"/>
      <sheetName val="Sch G1"/>
    </sheetNames>
    <sheetDataSet>
      <sheetData sheetId="1">
        <row r="41">
          <cell r="E41">
            <v>39173</v>
          </cell>
        </row>
        <row r="42">
          <cell r="E42">
            <v>39538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2" max="2" width="24.00390625" style="0" customWidth="1"/>
    <col min="3" max="3" width="52.28125" style="0" customWidth="1"/>
  </cols>
  <sheetData>
    <row r="1" spans="1:3" ht="20.25">
      <c r="A1" s="316" t="s">
        <v>14</v>
      </c>
      <c r="B1" s="316"/>
      <c r="C1" s="316"/>
    </row>
    <row r="2" spans="1:3" ht="20.25">
      <c r="A2" s="6" t="s">
        <v>9</v>
      </c>
      <c r="B2" s="4"/>
      <c r="C2" s="4"/>
    </row>
    <row r="3" ht="19.5" customHeight="1">
      <c r="D3" s="7"/>
    </row>
    <row r="4" ht="19.5" customHeight="1"/>
    <row r="5" spans="1:3" ht="21" customHeight="1">
      <c r="A5" s="317" t="s">
        <v>3</v>
      </c>
      <c r="B5" s="317"/>
      <c r="C5" s="246"/>
    </row>
    <row r="6" spans="1:3" ht="21" customHeight="1">
      <c r="A6" s="250" t="s">
        <v>6</v>
      </c>
      <c r="B6" s="251"/>
      <c r="C6" s="3"/>
    </row>
    <row r="7" spans="1:3" ht="21" customHeight="1">
      <c r="A7" s="252"/>
      <c r="B7" s="253" t="s">
        <v>7</v>
      </c>
      <c r="C7" s="245"/>
    </row>
    <row r="8" spans="1:3" ht="21" customHeight="1">
      <c r="A8" s="252"/>
      <c r="B8" s="253" t="s">
        <v>8</v>
      </c>
      <c r="C8" s="53"/>
    </row>
    <row r="9" spans="1:3" ht="21" customHeight="1">
      <c r="A9" s="252"/>
      <c r="B9" s="253" t="s">
        <v>260</v>
      </c>
      <c r="C9" s="53"/>
    </row>
    <row r="10" spans="1:3" ht="21" customHeight="1">
      <c r="A10" s="318" t="s">
        <v>4</v>
      </c>
      <c r="B10" s="318"/>
      <c r="C10" s="53"/>
    </row>
    <row r="11" spans="1:3" ht="21" customHeight="1">
      <c r="A11" s="254" t="s">
        <v>259</v>
      </c>
      <c r="B11" s="254"/>
      <c r="C11" s="53"/>
    </row>
    <row r="12" spans="1:3" ht="21" customHeight="1">
      <c r="A12" s="254" t="s">
        <v>261</v>
      </c>
      <c r="B12" s="254"/>
      <c r="C12" s="53"/>
    </row>
    <row r="13" spans="1:3" ht="21" customHeight="1">
      <c r="A13" s="254" t="s">
        <v>53</v>
      </c>
      <c r="B13" s="254"/>
      <c r="C13" s="53"/>
    </row>
    <row r="14" spans="1:3" ht="21" customHeight="1">
      <c r="A14" s="254" t="s">
        <v>5</v>
      </c>
      <c r="B14" s="254"/>
      <c r="C14" s="53"/>
    </row>
    <row r="15" spans="1:3" ht="21" customHeight="1">
      <c r="A15" s="254" t="s">
        <v>54</v>
      </c>
      <c r="B15" s="254"/>
      <c r="C15" s="53"/>
    </row>
    <row r="16" spans="1:3" ht="21" customHeight="1">
      <c r="A16" s="254"/>
      <c r="B16" s="254"/>
      <c r="C16" s="8"/>
    </row>
  </sheetData>
  <sheetProtection selectLockedCells="1"/>
  <mergeCells count="3">
    <mergeCell ref="A1:C1"/>
    <mergeCell ref="A5:B5"/>
    <mergeCell ref="A10:B10"/>
  </mergeCells>
  <printOptions horizontalCentered="1"/>
  <pageMargins left="1" right="1" top="1" bottom="1" header="0.5" footer="0.5"/>
  <pageSetup fitToHeight="1" fitToWidth="1" horizontalDpi="600" verticalDpi="600" orientation="portrait" scale="9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="75" zoomScaleNormal="75" zoomScalePageLayoutView="0" workbookViewId="0" topLeftCell="A1">
      <selection activeCell="C8" sqref="C8"/>
    </sheetView>
  </sheetViews>
  <sheetFormatPr defaultColWidth="9.140625" defaultRowHeight="12.75"/>
  <cols>
    <col min="1" max="1" width="15.7109375" style="0" customWidth="1"/>
    <col min="2" max="2" width="19.7109375" style="255" customWidth="1"/>
    <col min="3" max="5" width="18.421875" style="0" customWidth="1"/>
    <col min="6" max="11" width="11.28125" style="0" customWidth="1"/>
  </cols>
  <sheetData>
    <row r="1" spans="1:5" ht="18.75">
      <c r="A1" s="249">
        <f>IF('A-MCO Info'!C5&lt;&gt;"",+'A-MCO Info'!C5,"")</f>
      </c>
      <c r="B1" s="251"/>
      <c r="C1" s="101"/>
      <c r="D1" s="101"/>
      <c r="E1" s="101"/>
    </row>
    <row r="2" spans="1:5" ht="18">
      <c r="A2" s="247" t="s">
        <v>57</v>
      </c>
      <c r="B2" s="106"/>
      <c r="C2" s="2"/>
      <c r="D2" s="2"/>
      <c r="E2" s="2"/>
    </row>
    <row r="3" spans="1:5" ht="18">
      <c r="A3" s="102" t="s">
        <v>258</v>
      </c>
      <c r="B3" s="106"/>
      <c r="C3" s="2"/>
      <c r="D3" s="2"/>
      <c r="E3" s="2"/>
    </row>
    <row r="4" spans="1:5" ht="18">
      <c r="A4" s="247" t="s">
        <v>316</v>
      </c>
      <c r="B4" s="106"/>
      <c r="C4" s="2"/>
      <c r="D4" s="2"/>
      <c r="E4" s="2"/>
    </row>
    <row r="5" spans="1:5" ht="18">
      <c r="A5" s="247"/>
      <c r="B5" s="106"/>
      <c r="C5" s="2"/>
      <c r="D5" s="2"/>
      <c r="E5" s="2"/>
    </row>
    <row r="6" ht="26.25" customHeight="1" thickBot="1"/>
    <row r="7" spans="1:5" ht="49.5" customHeight="1" thickBot="1">
      <c r="A7" s="307" t="s">
        <v>1</v>
      </c>
      <c r="B7" s="308" t="s">
        <v>251</v>
      </c>
      <c r="C7" s="309" t="s">
        <v>255</v>
      </c>
      <c r="D7" s="309" t="s">
        <v>256</v>
      </c>
      <c r="E7" s="310" t="s">
        <v>257</v>
      </c>
    </row>
    <row r="8" spans="1:5" ht="15">
      <c r="A8" s="306" t="s">
        <v>194</v>
      </c>
      <c r="B8" s="258" t="s">
        <v>266</v>
      </c>
      <c r="C8" s="311"/>
      <c r="D8" s="311"/>
      <c r="E8" s="311"/>
    </row>
    <row r="9" spans="1:5" ht="15">
      <c r="A9" s="303" t="s">
        <v>195</v>
      </c>
      <c r="B9" s="256" t="s">
        <v>267</v>
      </c>
      <c r="C9" s="312"/>
      <c r="D9" s="312"/>
      <c r="E9" s="312"/>
    </row>
    <row r="10" spans="1:5" ht="15">
      <c r="A10" s="303" t="s">
        <v>189</v>
      </c>
      <c r="B10" s="256" t="s">
        <v>252</v>
      </c>
      <c r="C10" s="312"/>
      <c r="D10" s="312"/>
      <c r="E10" s="312"/>
    </row>
    <row r="11" spans="1:5" ht="15">
      <c r="A11" s="303" t="s">
        <v>190</v>
      </c>
      <c r="B11" s="256" t="s">
        <v>252</v>
      </c>
      <c r="C11" s="312"/>
      <c r="D11" s="312"/>
      <c r="E11" s="312"/>
    </row>
    <row r="12" spans="1:5" ht="15">
      <c r="A12" s="303" t="s">
        <v>196</v>
      </c>
      <c r="B12" s="256" t="s">
        <v>267</v>
      </c>
      <c r="C12" s="312"/>
      <c r="D12" s="312"/>
      <c r="E12" s="312"/>
    </row>
    <row r="13" spans="1:5" ht="15">
      <c r="A13" s="303" t="s">
        <v>197</v>
      </c>
      <c r="B13" s="256" t="s">
        <v>267</v>
      </c>
      <c r="C13" s="312"/>
      <c r="D13" s="312"/>
      <c r="E13" s="312"/>
    </row>
    <row r="14" spans="1:5" ht="15">
      <c r="A14" s="303" t="s">
        <v>198</v>
      </c>
      <c r="B14" s="256" t="s">
        <v>268</v>
      </c>
      <c r="C14" s="312"/>
      <c r="D14" s="312"/>
      <c r="E14" s="312"/>
    </row>
    <row r="15" spans="1:5" ht="15">
      <c r="A15" s="303" t="s">
        <v>199</v>
      </c>
      <c r="B15" s="256" t="s">
        <v>267</v>
      </c>
      <c r="C15" s="312"/>
      <c r="D15" s="312"/>
      <c r="E15" s="312"/>
    </row>
    <row r="16" spans="1:5" ht="14.25" customHeight="1">
      <c r="A16" s="303" t="s">
        <v>200</v>
      </c>
      <c r="B16" s="259" t="s">
        <v>267</v>
      </c>
      <c r="C16" s="312"/>
      <c r="D16" s="312"/>
      <c r="E16" s="312"/>
    </row>
    <row r="17" spans="1:5" ht="15">
      <c r="A17" s="303" t="s">
        <v>201</v>
      </c>
      <c r="B17" s="256" t="s">
        <v>268</v>
      </c>
      <c r="C17" s="312"/>
      <c r="D17" s="312"/>
      <c r="E17" s="312"/>
    </row>
    <row r="18" spans="1:5" ht="15">
      <c r="A18" s="303" t="s">
        <v>202</v>
      </c>
      <c r="B18" s="256" t="s">
        <v>269</v>
      </c>
      <c r="C18" s="312"/>
      <c r="D18" s="312"/>
      <c r="E18" s="312"/>
    </row>
    <row r="19" spans="1:5" ht="15">
      <c r="A19" s="303" t="s">
        <v>203</v>
      </c>
      <c r="B19" s="256" t="s">
        <v>268</v>
      </c>
      <c r="C19" s="312"/>
      <c r="D19" s="312"/>
      <c r="E19" s="312"/>
    </row>
    <row r="20" spans="1:5" ht="15">
      <c r="A20" s="303" t="s">
        <v>204</v>
      </c>
      <c r="B20" s="256" t="s">
        <v>268</v>
      </c>
      <c r="C20" s="312"/>
      <c r="D20" s="312"/>
      <c r="E20" s="312"/>
    </row>
    <row r="21" spans="1:5" ht="15">
      <c r="A21" s="303" t="s">
        <v>205</v>
      </c>
      <c r="B21" s="256" t="s">
        <v>268</v>
      </c>
      <c r="C21" s="312"/>
      <c r="D21" s="312"/>
      <c r="E21" s="312"/>
    </row>
    <row r="22" spans="1:5" ht="15">
      <c r="A22" s="303" t="s">
        <v>206</v>
      </c>
      <c r="B22" s="256" t="s">
        <v>270</v>
      </c>
      <c r="C22" s="312"/>
      <c r="D22" s="312"/>
      <c r="E22" s="312"/>
    </row>
    <row r="23" spans="1:5" ht="15">
      <c r="A23" s="303" t="s">
        <v>207</v>
      </c>
      <c r="B23" s="256" t="s">
        <v>271</v>
      </c>
      <c r="C23" s="312"/>
      <c r="D23" s="312"/>
      <c r="E23" s="312"/>
    </row>
    <row r="24" spans="1:5" ht="15">
      <c r="A24" s="303" t="s">
        <v>208</v>
      </c>
      <c r="B24" s="256" t="s">
        <v>269</v>
      </c>
      <c r="C24" s="312"/>
      <c r="D24" s="312"/>
      <c r="E24" s="312"/>
    </row>
    <row r="25" spans="1:5" ht="15">
      <c r="A25" s="303" t="s">
        <v>209</v>
      </c>
      <c r="B25" s="259" t="s">
        <v>269</v>
      </c>
      <c r="C25" s="312"/>
      <c r="D25" s="312"/>
      <c r="E25" s="312"/>
    </row>
    <row r="26" spans="1:5" ht="15">
      <c r="A26" s="303" t="s">
        <v>210</v>
      </c>
      <c r="B26" s="256" t="s">
        <v>266</v>
      </c>
      <c r="C26" s="312"/>
      <c r="D26" s="312"/>
      <c r="E26" s="312"/>
    </row>
    <row r="27" spans="1:5" ht="15">
      <c r="A27" s="303" t="s">
        <v>211</v>
      </c>
      <c r="B27" s="256" t="s">
        <v>271</v>
      </c>
      <c r="C27" s="312"/>
      <c r="D27" s="312"/>
      <c r="E27" s="312"/>
    </row>
    <row r="28" spans="1:5" ht="15">
      <c r="A28" s="303" t="s">
        <v>212</v>
      </c>
      <c r="B28" s="256" t="s">
        <v>268</v>
      </c>
      <c r="C28" s="312"/>
      <c r="D28" s="312"/>
      <c r="E28" s="312"/>
    </row>
    <row r="29" spans="1:5" ht="15">
      <c r="A29" s="303" t="s">
        <v>213</v>
      </c>
      <c r="B29" s="256" t="s">
        <v>269</v>
      </c>
      <c r="C29" s="312"/>
      <c r="D29" s="312"/>
      <c r="E29" s="312"/>
    </row>
    <row r="30" spans="1:5" ht="15">
      <c r="A30" s="303" t="s">
        <v>214</v>
      </c>
      <c r="B30" s="256" t="s">
        <v>269</v>
      </c>
      <c r="C30" s="312"/>
      <c r="D30" s="312"/>
      <c r="E30" s="312"/>
    </row>
    <row r="31" spans="1:5" ht="15">
      <c r="A31" s="303" t="s">
        <v>215</v>
      </c>
      <c r="B31" s="256" t="s">
        <v>269</v>
      </c>
      <c r="C31" s="312"/>
      <c r="D31" s="312"/>
      <c r="E31" s="312"/>
    </row>
    <row r="32" spans="1:5" ht="15">
      <c r="A32" s="303" t="s">
        <v>216</v>
      </c>
      <c r="B32" s="256" t="s">
        <v>269</v>
      </c>
      <c r="C32" s="312"/>
      <c r="D32" s="312"/>
      <c r="E32" s="312"/>
    </row>
    <row r="33" spans="1:5" ht="15">
      <c r="A33" s="303" t="s">
        <v>217</v>
      </c>
      <c r="B33" s="256" t="s">
        <v>267</v>
      </c>
      <c r="C33" s="312"/>
      <c r="D33" s="312"/>
      <c r="E33" s="312"/>
    </row>
    <row r="34" spans="1:5" ht="15">
      <c r="A34" s="303" t="s">
        <v>218</v>
      </c>
      <c r="B34" s="256" t="s">
        <v>268</v>
      </c>
      <c r="C34" s="312"/>
      <c r="D34" s="312"/>
      <c r="E34" s="312"/>
    </row>
    <row r="35" spans="1:5" ht="15">
      <c r="A35" s="303" t="s">
        <v>191</v>
      </c>
      <c r="B35" s="257" t="s">
        <v>252</v>
      </c>
      <c r="C35" s="312"/>
      <c r="D35" s="312"/>
      <c r="E35" s="312"/>
    </row>
    <row r="36" spans="1:5" ht="15">
      <c r="A36" s="303" t="s">
        <v>219</v>
      </c>
      <c r="B36" s="256" t="s">
        <v>271</v>
      </c>
      <c r="C36" s="312"/>
      <c r="D36" s="312"/>
      <c r="E36" s="312"/>
    </row>
    <row r="37" spans="1:5" ht="15">
      <c r="A37" s="303" t="s">
        <v>220</v>
      </c>
      <c r="B37" s="256" t="s">
        <v>266</v>
      </c>
      <c r="C37" s="312"/>
      <c r="D37" s="312"/>
      <c r="E37" s="312"/>
    </row>
    <row r="38" spans="1:5" ht="15">
      <c r="A38" s="303" t="s">
        <v>245</v>
      </c>
      <c r="B38" s="256" t="s">
        <v>272</v>
      </c>
      <c r="C38" s="312"/>
      <c r="D38" s="312"/>
      <c r="E38" s="312"/>
    </row>
    <row r="39" spans="1:5" ht="15">
      <c r="A39" s="303" t="s">
        <v>221</v>
      </c>
      <c r="B39" s="256" t="s">
        <v>271</v>
      </c>
      <c r="C39" s="312"/>
      <c r="D39" s="312"/>
      <c r="E39" s="312"/>
    </row>
    <row r="40" spans="1:5" ht="15">
      <c r="A40" s="303" t="s">
        <v>222</v>
      </c>
      <c r="B40" s="256" t="s">
        <v>269</v>
      </c>
      <c r="C40" s="312"/>
      <c r="D40" s="312"/>
      <c r="E40" s="312"/>
    </row>
    <row r="41" spans="1:5" ht="15">
      <c r="A41" s="303" t="s">
        <v>223</v>
      </c>
      <c r="B41" s="256" t="s">
        <v>268</v>
      </c>
      <c r="C41" s="312"/>
      <c r="D41" s="312"/>
      <c r="E41" s="312"/>
    </row>
    <row r="42" spans="1:5" ht="15">
      <c r="A42" s="303" t="s">
        <v>224</v>
      </c>
      <c r="B42" s="256" t="s">
        <v>267</v>
      </c>
      <c r="C42" s="312"/>
      <c r="D42" s="312"/>
      <c r="E42" s="312"/>
    </row>
    <row r="43" spans="1:5" ht="15">
      <c r="A43" s="303" t="s">
        <v>246</v>
      </c>
      <c r="B43" s="256" t="s">
        <v>270</v>
      </c>
      <c r="C43" s="312"/>
      <c r="D43" s="312"/>
      <c r="E43" s="312"/>
    </row>
    <row r="44" spans="1:5" ht="15">
      <c r="A44" s="303" t="s">
        <v>225</v>
      </c>
      <c r="B44" s="256" t="s">
        <v>271</v>
      </c>
      <c r="C44" s="312"/>
      <c r="D44" s="312"/>
      <c r="E44" s="312"/>
    </row>
    <row r="45" spans="1:5" ht="15">
      <c r="A45" s="303" t="s">
        <v>226</v>
      </c>
      <c r="B45" s="256" t="s">
        <v>269</v>
      </c>
      <c r="C45" s="312"/>
      <c r="D45" s="312"/>
      <c r="E45" s="312"/>
    </row>
    <row r="46" spans="1:5" ht="15">
      <c r="A46" s="303" t="s">
        <v>227</v>
      </c>
      <c r="B46" s="256" t="s">
        <v>268</v>
      </c>
      <c r="C46" s="312"/>
      <c r="D46" s="312"/>
      <c r="E46" s="312"/>
    </row>
    <row r="47" spans="1:5" ht="15">
      <c r="A47" s="303" t="s">
        <v>247</v>
      </c>
      <c r="B47" s="256" t="s">
        <v>273</v>
      </c>
      <c r="C47" s="312"/>
      <c r="D47" s="312"/>
      <c r="E47" s="312"/>
    </row>
    <row r="48" spans="1:5" ht="15">
      <c r="A48" s="303" t="s">
        <v>192</v>
      </c>
      <c r="B48" s="257" t="s">
        <v>252</v>
      </c>
      <c r="C48" s="312"/>
      <c r="D48" s="312"/>
      <c r="E48" s="312"/>
    </row>
    <row r="49" spans="1:5" ht="15">
      <c r="A49" s="303" t="s">
        <v>228</v>
      </c>
      <c r="B49" s="256" t="s">
        <v>266</v>
      </c>
      <c r="C49" s="312"/>
      <c r="D49" s="312"/>
      <c r="E49" s="312"/>
    </row>
    <row r="50" spans="1:5" ht="15">
      <c r="A50" s="303" t="s">
        <v>248</v>
      </c>
      <c r="B50" s="256" t="s">
        <v>273</v>
      </c>
      <c r="C50" s="312"/>
      <c r="D50" s="312"/>
      <c r="E50" s="312"/>
    </row>
    <row r="51" spans="1:5" ht="15">
      <c r="A51" s="303" t="s">
        <v>229</v>
      </c>
      <c r="B51" s="256" t="s">
        <v>269</v>
      </c>
      <c r="C51" s="312"/>
      <c r="D51" s="312"/>
      <c r="E51" s="312"/>
    </row>
    <row r="52" spans="1:5" ht="15">
      <c r="A52" s="303" t="s">
        <v>230</v>
      </c>
      <c r="B52" s="256" t="s">
        <v>266</v>
      </c>
      <c r="C52" s="312"/>
      <c r="D52" s="312"/>
      <c r="E52" s="312"/>
    </row>
    <row r="53" spans="1:5" ht="15">
      <c r="A53" s="303" t="s">
        <v>231</v>
      </c>
      <c r="B53" s="256" t="s">
        <v>266</v>
      </c>
      <c r="C53" s="312"/>
      <c r="D53" s="312"/>
      <c r="E53" s="312"/>
    </row>
    <row r="54" spans="1:5" ht="15">
      <c r="A54" s="303" t="s">
        <v>232</v>
      </c>
      <c r="B54" s="256" t="s">
        <v>268</v>
      </c>
      <c r="C54" s="312"/>
      <c r="D54" s="312"/>
      <c r="E54" s="312"/>
    </row>
    <row r="55" spans="1:5" ht="15">
      <c r="A55" s="303" t="s">
        <v>233</v>
      </c>
      <c r="B55" s="256" t="s">
        <v>267</v>
      </c>
      <c r="C55" s="312"/>
      <c r="D55" s="312"/>
      <c r="E55" s="312"/>
    </row>
    <row r="56" spans="1:5" ht="15">
      <c r="A56" s="303" t="s">
        <v>234</v>
      </c>
      <c r="B56" s="256" t="s">
        <v>267</v>
      </c>
      <c r="C56" s="312"/>
      <c r="D56" s="312"/>
      <c r="E56" s="312"/>
    </row>
    <row r="57" spans="1:5" ht="15">
      <c r="A57" s="303" t="s">
        <v>193</v>
      </c>
      <c r="B57" s="257" t="s">
        <v>252</v>
      </c>
      <c r="C57" s="312"/>
      <c r="D57" s="312"/>
      <c r="E57" s="312"/>
    </row>
    <row r="58" spans="1:5" ht="15">
      <c r="A58" s="303" t="s">
        <v>235</v>
      </c>
      <c r="B58" s="256" t="s">
        <v>267</v>
      </c>
      <c r="C58" s="312"/>
      <c r="D58" s="312"/>
      <c r="E58" s="312"/>
    </row>
    <row r="59" spans="1:5" ht="15">
      <c r="A59" s="303" t="s">
        <v>249</v>
      </c>
      <c r="B59" s="256" t="s">
        <v>272</v>
      </c>
      <c r="C59" s="312"/>
      <c r="D59" s="312"/>
      <c r="E59" s="312"/>
    </row>
    <row r="60" spans="1:5" ht="15">
      <c r="A60" s="303" t="s">
        <v>236</v>
      </c>
      <c r="B60" s="256" t="s">
        <v>270</v>
      </c>
      <c r="C60" s="312"/>
      <c r="D60" s="312"/>
      <c r="E60" s="312"/>
    </row>
    <row r="61" spans="1:5" ht="15">
      <c r="A61" s="303" t="s">
        <v>237</v>
      </c>
      <c r="B61" s="256" t="s">
        <v>267</v>
      </c>
      <c r="C61" s="312"/>
      <c r="D61" s="312"/>
      <c r="E61" s="312"/>
    </row>
    <row r="62" spans="1:5" ht="15">
      <c r="A62" s="303" t="s">
        <v>238</v>
      </c>
      <c r="B62" s="256" t="s">
        <v>268</v>
      </c>
      <c r="C62" s="312"/>
      <c r="D62" s="312"/>
      <c r="E62" s="312"/>
    </row>
    <row r="63" spans="1:5" ht="15">
      <c r="A63" s="303" t="s">
        <v>239</v>
      </c>
      <c r="B63" s="256" t="s">
        <v>270</v>
      </c>
      <c r="C63" s="312"/>
      <c r="D63" s="312"/>
      <c r="E63" s="312"/>
    </row>
    <row r="64" spans="1:5" ht="15">
      <c r="A64" s="303" t="s">
        <v>240</v>
      </c>
      <c r="B64" s="256" t="s">
        <v>266</v>
      </c>
      <c r="C64" s="312"/>
      <c r="D64" s="312"/>
      <c r="E64" s="312"/>
    </row>
    <row r="65" spans="1:5" ht="15">
      <c r="A65" s="303" t="s">
        <v>241</v>
      </c>
      <c r="B65" s="256" t="s">
        <v>266</v>
      </c>
      <c r="C65" s="312"/>
      <c r="D65" s="312"/>
      <c r="E65" s="312"/>
    </row>
    <row r="66" spans="1:5" ht="15">
      <c r="A66" s="303" t="s">
        <v>242</v>
      </c>
      <c r="B66" s="256" t="s">
        <v>267</v>
      </c>
      <c r="C66" s="312"/>
      <c r="D66" s="312"/>
      <c r="E66" s="312"/>
    </row>
    <row r="67" spans="1:5" ht="15">
      <c r="A67" s="303" t="s">
        <v>250</v>
      </c>
      <c r="B67" s="256" t="s">
        <v>273</v>
      </c>
      <c r="C67" s="312"/>
      <c r="D67" s="312"/>
      <c r="E67" s="312"/>
    </row>
    <row r="68" spans="1:5" ht="15">
      <c r="A68" s="303" t="s">
        <v>243</v>
      </c>
      <c r="B68" s="256" t="s">
        <v>271</v>
      </c>
      <c r="C68" s="312"/>
      <c r="D68" s="312"/>
      <c r="E68" s="312"/>
    </row>
    <row r="69" spans="1:5" ht="15.75" thickBot="1">
      <c r="A69" s="303" t="s">
        <v>244</v>
      </c>
      <c r="B69" s="260" t="s">
        <v>267</v>
      </c>
      <c r="C69" s="313"/>
      <c r="D69" s="313"/>
      <c r="E69" s="313"/>
    </row>
    <row r="70" spans="1:5" ht="15.75" thickTop="1">
      <c r="A70" s="235"/>
      <c r="B70" s="248"/>
      <c r="C70" s="314">
        <f>SUM(C8:C69)</f>
        <v>0</v>
      </c>
      <c r="D70" s="314">
        <f>SUM(D8:D69)</f>
        <v>0</v>
      </c>
      <c r="E70" s="314">
        <f>SUM(E8:E69)</f>
        <v>0</v>
      </c>
    </row>
    <row r="71" spans="3:5" ht="15">
      <c r="C71" s="248"/>
      <c r="D71" s="248"/>
      <c r="E71" s="248"/>
    </row>
  </sheetData>
  <sheetProtection selectLockedCells="1"/>
  <printOptions horizontalCentered="1"/>
  <pageMargins left="0.5" right="0.5" top="0.5" bottom="0" header="0.5" footer="0"/>
  <pageSetup fitToHeight="1" fitToWidth="1" horizontalDpi="600" verticalDpi="600" orientation="portrait" scale="65" r:id="rId1"/>
  <headerFooter alignWithMargins="0">
    <oddFooter>&amp;R&amp;P</oddFooter>
  </headerFooter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44.00390625" style="0" customWidth="1"/>
    <col min="3" max="9" width="15.7109375" style="0" customWidth="1"/>
    <col min="10" max="10" width="12.140625" style="0" customWidth="1"/>
    <col min="11" max="11" width="13.421875" style="0" customWidth="1"/>
    <col min="12" max="12" width="14.140625" style="0" customWidth="1"/>
    <col min="13" max="13" width="18.421875" style="0" customWidth="1"/>
    <col min="14" max="14" width="14.140625" style="0" customWidth="1"/>
    <col min="16" max="19" width="11.7109375" style="0" hidden="1" customWidth="1"/>
    <col min="20" max="25" width="0" style="0" hidden="1" customWidth="1"/>
  </cols>
  <sheetData>
    <row r="1" spans="1:9" ht="21" customHeight="1">
      <c r="A1" s="102">
        <f>'A-MCO Info'!C5</f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21" customHeight="1">
      <c r="A2" s="102"/>
      <c r="B2" s="102"/>
      <c r="C2" s="102"/>
      <c r="D2" s="102"/>
      <c r="E2" s="102"/>
      <c r="F2" s="102"/>
      <c r="G2" s="102"/>
      <c r="H2" s="102"/>
      <c r="I2" s="102"/>
    </row>
    <row r="3" spans="1:9" ht="20.25">
      <c r="A3" s="324" t="s">
        <v>47</v>
      </c>
      <c r="B3" s="324"/>
      <c r="C3" s="324"/>
      <c r="D3" s="324"/>
      <c r="E3" s="324"/>
      <c r="F3" s="324"/>
      <c r="G3" s="324"/>
      <c r="H3" s="324"/>
      <c r="I3" s="324"/>
    </row>
    <row r="4" spans="1:9" ht="18.75">
      <c r="A4" s="325" t="s">
        <v>15</v>
      </c>
      <c r="B4" s="325"/>
      <c r="C4" s="325"/>
      <c r="D4" s="325"/>
      <c r="E4" s="325"/>
      <c r="F4" s="325"/>
      <c r="G4" s="325"/>
      <c r="H4" s="325"/>
      <c r="I4" s="325"/>
    </row>
    <row r="5" spans="1:9" ht="18.75">
      <c r="A5" s="325" t="s">
        <v>16</v>
      </c>
      <c r="B5" s="325"/>
      <c r="C5" s="325"/>
      <c r="D5" s="325"/>
      <c r="E5" s="325"/>
      <c r="F5" s="325"/>
      <c r="G5" s="325"/>
      <c r="H5" s="325"/>
      <c r="I5" s="325"/>
    </row>
    <row r="6" spans="1:9" ht="16.5" thickBot="1">
      <c r="A6" s="10"/>
      <c r="B6" s="16"/>
      <c r="C6" s="17"/>
      <c r="D6" s="16"/>
      <c r="E6" s="18"/>
      <c r="F6" s="19"/>
      <c r="G6" s="19"/>
      <c r="H6" s="16"/>
      <c r="I6" s="20"/>
    </row>
    <row r="7" spans="1:10" ht="17.25" thickBot="1" thickTop="1">
      <c r="A7" s="15"/>
      <c r="B7" s="20"/>
      <c r="C7" s="320" t="s">
        <v>17</v>
      </c>
      <c r="D7" s="321"/>
      <c r="E7" s="322" t="s">
        <v>18</v>
      </c>
      <c r="F7" s="321"/>
      <c r="G7" s="323"/>
      <c r="H7" s="20"/>
      <c r="I7" s="20"/>
      <c r="J7" s="27"/>
    </row>
    <row r="8" spans="1:10" ht="32.25" customHeight="1" thickBot="1">
      <c r="A8" s="55" t="s">
        <v>19</v>
      </c>
      <c r="B8" s="56" t="s">
        <v>20</v>
      </c>
      <c r="C8" s="28" t="s">
        <v>21</v>
      </c>
      <c r="D8" s="21" t="s">
        <v>26</v>
      </c>
      <c r="E8" s="28" t="s">
        <v>21</v>
      </c>
      <c r="F8" s="73" t="s">
        <v>26</v>
      </c>
      <c r="G8" s="74" t="s">
        <v>25</v>
      </c>
      <c r="H8" s="57" t="s">
        <v>27</v>
      </c>
      <c r="I8" s="58" t="s">
        <v>28</v>
      </c>
      <c r="J8" s="27"/>
    </row>
    <row r="9" spans="1:9" ht="16.5" thickTop="1">
      <c r="A9" s="11">
        <v>1</v>
      </c>
      <c r="B9" s="22" t="s">
        <v>50</v>
      </c>
      <c r="C9" s="75">
        <v>2</v>
      </c>
      <c r="D9" s="76">
        <v>2000000</v>
      </c>
      <c r="E9" s="75">
        <v>0</v>
      </c>
      <c r="F9" s="77">
        <v>0</v>
      </c>
      <c r="G9" s="78">
        <v>0</v>
      </c>
      <c r="H9" s="70">
        <f>G9+F9+D9</f>
        <v>2000000</v>
      </c>
      <c r="I9" s="59"/>
    </row>
    <row r="10" spans="1:9" ht="15.75">
      <c r="A10" s="13">
        <v>2</v>
      </c>
      <c r="B10" s="23" t="s">
        <v>22</v>
      </c>
      <c r="C10" s="24">
        <v>1</v>
      </c>
      <c r="D10" s="45">
        <v>75000</v>
      </c>
      <c r="E10" s="24">
        <v>0</v>
      </c>
      <c r="F10" s="49">
        <v>0</v>
      </c>
      <c r="G10" s="79">
        <v>0</v>
      </c>
      <c r="H10" s="71">
        <f>G10+F10+D10</f>
        <v>75000</v>
      </c>
      <c r="I10" s="60"/>
    </row>
    <row r="11" spans="1:9" ht="15.75">
      <c r="A11" s="13">
        <v>3</v>
      </c>
      <c r="B11" s="23" t="s">
        <v>23</v>
      </c>
      <c r="C11" s="25">
        <v>0</v>
      </c>
      <c r="D11" s="46">
        <v>0</v>
      </c>
      <c r="E11" s="25">
        <v>3</v>
      </c>
      <c r="F11" s="49">
        <v>165000</v>
      </c>
      <c r="G11" s="79"/>
      <c r="H11" s="71">
        <f>G11+F11+D11</f>
        <v>165000</v>
      </c>
      <c r="I11" s="61"/>
    </row>
    <row r="12" spans="1:9" ht="15.75">
      <c r="A12" s="13">
        <v>4</v>
      </c>
      <c r="B12" s="23" t="s">
        <v>24</v>
      </c>
      <c r="C12" s="34"/>
      <c r="D12" s="47"/>
      <c r="E12" s="34"/>
      <c r="F12" s="50"/>
      <c r="G12" s="80"/>
      <c r="H12" s="50"/>
      <c r="I12" s="62"/>
    </row>
    <row r="13" spans="1:9" ht="15.75">
      <c r="A13" s="14">
        <v>5</v>
      </c>
      <c r="B13" s="26"/>
      <c r="C13" s="24">
        <v>0</v>
      </c>
      <c r="D13" s="45">
        <v>0</v>
      </c>
      <c r="E13" s="24">
        <v>0</v>
      </c>
      <c r="F13" s="49">
        <v>0</v>
      </c>
      <c r="G13" s="79">
        <v>0</v>
      </c>
      <c r="H13" s="71">
        <f aca="true" t="shared" si="0" ref="H13:H23">G13+F13+D13</f>
        <v>0</v>
      </c>
      <c r="I13" s="60"/>
    </row>
    <row r="14" spans="1:9" ht="15.75">
      <c r="A14" s="14">
        <v>6</v>
      </c>
      <c r="B14" s="26"/>
      <c r="C14" s="24">
        <v>0</v>
      </c>
      <c r="D14" s="45">
        <v>0</v>
      </c>
      <c r="E14" s="24">
        <v>0</v>
      </c>
      <c r="F14" s="49">
        <v>0</v>
      </c>
      <c r="G14" s="79">
        <v>0</v>
      </c>
      <c r="H14" s="71">
        <f t="shared" si="0"/>
        <v>0</v>
      </c>
      <c r="I14" s="60"/>
    </row>
    <row r="15" spans="1:9" ht="15.75">
      <c r="A15" s="14">
        <v>7</v>
      </c>
      <c r="B15" s="26"/>
      <c r="C15" s="24">
        <v>0</v>
      </c>
      <c r="D15" s="45">
        <v>0</v>
      </c>
      <c r="E15" s="24">
        <v>0</v>
      </c>
      <c r="F15" s="49">
        <v>0</v>
      </c>
      <c r="G15" s="79">
        <v>0</v>
      </c>
      <c r="H15" s="71">
        <f t="shared" si="0"/>
        <v>0</v>
      </c>
      <c r="I15" s="60"/>
    </row>
    <row r="16" spans="1:9" ht="15.75">
      <c r="A16" s="14">
        <v>8</v>
      </c>
      <c r="B16" s="26"/>
      <c r="C16" s="24">
        <v>0</v>
      </c>
      <c r="D16" s="45">
        <v>0</v>
      </c>
      <c r="E16" s="24">
        <v>0</v>
      </c>
      <c r="F16" s="49">
        <v>0</v>
      </c>
      <c r="G16" s="79">
        <v>0</v>
      </c>
      <c r="H16" s="71">
        <f t="shared" si="0"/>
        <v>0</v>
      </c>
      <c r="I16" s="60"/>
    </row>
    <row r="17" spans="1:9" ht="15.75">
      <c r="A17" s="14">
        <v>9</v>
      </c>
      <c r="B17" s="26"/>
      <c r="C17" s="24">
        <v>0</v>
      </c>
      <c r="D17" s="45">
        <v>0</v>
      </c>
      <c r="E17" s="24">
        <v>0</v>
      </c>
      <c r="F17" s="49">
        <v>0</v>
      </c>
      <c r="G17" s="79">
        <v>0</v>
      </c>
      <c r="H17" s="71">
        <f t="shared" si="0"/>
        <v>0</v>
      </c>
      <c r="I17" s="60"/>
    </row>
    <row r="18" spans="1:9" ht="15.75">
      <c r="A18" s="14">
        <v>10</v>
      </c>
      <c r="B18" s="26"/>
      <c r="C18" s="24">
        <v>0</v>
      </c>
      <c r="D18" s="45">
        <v>0</v>
      </c>
      <c r="E18" s="24">
        <v>0</v>
      </c>
      <c r="F18" s="49">
        <v>0</v>
      </c>
      <c r="G18" s="79">
        <v>0</v>
      </c>
      <c r="H18" s="71">
        <f t="shared" si="0"/>
        <v>0</v>
      </c>
      <c r="I18" s="60"/>
    </row>
    <row r="19" spans="1:9" ht="15.75">
      <c r="A19" s="14">
        <v>11</v>
      </c>
      <c r="B19" s="26"/>
      <c r="C19" s="24">
        <v>0</v>
      </c>
      <c r="D19" s="45">
        <v>0</v>
      </c>
      <c r="E19" s="24">
        <v>0</v>
      </c>
      <c r="F19" s="49">
        <v>0</v>
      </c>
      <c r="G19" s="79">
        <v>0</v>
      </c>
      <c r="H19" s="71">
        <f t="shared" si="0"/>
        <v>0</v>
      </c>
      <c r="I19" s="60"/>
    </row>
    <row r="20" spans="1:9" ht="15.75">
      <c r="A20" s="14">
        <v>12</v>
      </c>
      <c r="B20" s="26"/>
      <c r="C20" s="24">
        <v>0</v>
      </c>
      <c r="D20" s="45">
        <v>0</v>
      </c>
      <c r="E20" s="24">
        <v>0</v>
      </c>
      <c r="F20" s="49">
        <v>0</v>
      </c>
      <c r="G20" s="79">
        <v>0</v>
      </c>
      <c r="H20" s="71">
        <f t="shared" si="0"/>
        <v>0</v>
      </c>
      <c r="I20" s="60"/>
    </row>
    <row r="21" spans="1:9" ht="15.75">
      <c r="A21" s="14">
        <v>13</v>
      </c>
      <c r="B21" s="26"/>
      <c r="C21" s="24">
        <v>0</v>
      </c>
      <c r="D21" s="45">
        <v>0</v>
      </c>
      <c r="E21" s="24">
        <v>0</v>
      </c>
      <c r="F21" s="49">
        <v>0</v>
      </c>
      <c r="G21" s="79">
        <v>0</v>
      </c>
      <c r="H21" s="71">
        <f t="shared" si="0"/>
        <v>0</v>
      </c>
      <c r="I21" s="60"/>
    </row>
    <row r="22" spans="1:9" ht="16.5" thickBot="1">
      <c r="A22" s="31">
        <v>14</v>
      </c>
      <c r="B22" s="32"/>
      <c r="C22" s="33">
        <v>0</v>
      </c>
      <c r="D22" s="48">
        <v>0</v>
      </c>
      <c r="E22" s="33">
        <v>0</v>
      </c>
      <c r="F22" s="51">
        <v>0</v>
      </c>
      <c r="G22" s="81">
        <v>0</v>
      </c>
      <c r="H22" s="72">
        <f t="shared" si="0"/>
        <v>0</v>
      </c>
      <c r="I22" s="64"/>
    </row>
    <row r="23" spans="1:9" ht="17.25" thickBot="1" thickTop="1">
      <c r="A23" s="29">
        <f>1+A22</f>
        <v>15</v>
      </c>
      <c r="B23" s="30" t="s">
        <v>29</v>
      </c>
      <c r="C23" s="65">
        <f>SUM(C9:C22)</f>
        <v>3</v>
      </c>
      <c r="D23" s="66">
        <f>SUM(D9:D22)</f>
        <v>2075000</v>
      </c>
      <c r="E23" s="67">
        <f>SUM(E9:E22)</f>
        <v>3</v>
      </c>
      <c r="F23" s="68">
        <f>SUM(F9:F22)</f>
        <v>165000</v>
      </c>
      <c r="G23" s="82">
        <f>SUM(G9:G22)</f>
        <v>0</v>
      </c>
      <c r="H23" s="69">
        <f t="shared" si="0"/>
        <v>2240000</v>
      </c>
      <c r="I23" s="63"/>
    </row>
    <row r="24" spans="1:9" ht="15.75">
      <c r="A24" s="10"/>
      <c r="B24" s="326" t="s">
        <v>13</v>
      </c>
      <c r="C24" s="326"/>
      <c r="D24" s="326"/>
      <c r="E24" s="326"/>
      <c r="F24" s="326"/>
      <c r="G24" s="326"/>
      <c r="H24" s="326"/>
      <c r="I24" s="9"/>
    </row>
    <row r="25" spans="1:9" ht="15.75">
      <c r="A25" s="10"/>
      <c r="B25" s="12"/>
      <c r="C25" s="12"/>
      <c r="D25" s="12"/>
      <c r="E25" s="12"/>
      <c r="F25" s="12"/>
      <c r="G25" s="12"/>
      <c r="H25" s="12"/>
      <c r="I25" s="9"/>
    </row>
    <row r="26" spans="1:9" ht="19.5" thickBot="1">
      <c r="A26" s="319" t="s">
        <v>44</v>
      </c>
      <c r="B26" s="319"/>
      <c r="C26" s="319"/>
      <c r="D26" s="319"/>
      <c r="E26" s="319"/>
      <c r="F26" s="12"/>
      <c r="G26" s="12"/>
      <c r="H26" s="12"/>
      <c r="I26" s="9"/>
    </row>
    <row r="27" spans="1:5" ht="17.25" thickBot="1" thickTop="1">
      <c r="A27" s="84" t="s">
        <v>19</v>
      </c>
      <c r="B27" s="44" t="s">
        <v>20</v>
      </c>
      <c r="C27" s="42" t="s">
        <v>10</v>
      </c>
      <c r="D27" s="42" t="s">
        <v>11</v>
      </c>
      <c r="E27" s="43" t="s">
        <v>2</v>
      </c>
    </row>
    <row r="28" spans="1:5" ht="16.5" thickTop="1">
      <c r="A28" s="83"/>
      <c r="B28" s="37" t="s">
        <v>46</v>
      </c>
      <c r="C28" s="52" t="e">
        <f>#REF!*#REF!</f>
        <v>#REF!</v>
      </c>
      <c r="D28" s="52" t="e">
        <f>#REF!*#REF!</f>
        <v>#REF!</v>
      </c>
      <c r="E28" s="52" t="e">
        <f>+D28+C28</f>
        <v>#REF!</v>
      </c>
    </row>
    <row r="29" spans="1:5" ht="15.75">
      <c r="A29" s="39"/>
      <c r="B29" s="35" t="s">
        <v>43</v>
      </c>
      <c r="C29" s="38" t="e">
        <f>+C28/E28</f>
        <v>#REF!</v>
      </c>
      <c r="D29" s="38" t="e">
        <f>+D28/E28</f>
        <v>#REF!</v>
      </c>
      <c r="E29" s="40" t="e">
        <f>+D29+C29</f>
        <v>#REF!</v>
      </c>
    </row>
    <row r="30" spans="1:5" ht="15.75">
      <c r="A30" s="39"/>
      <c r="B30" s="35" t="s">
        <v>49</v>
      </c>
      <c r="C30" s="41" t="e">
        <f>+C29*H23</f>
        <v>#REF!</v>
      </c>
      <c r="D30" s="41" t="e">
        <f>+D29*H23</f>
        <v>#REF!</v>
      </c>
      <c r="E30" s="41" t="e">
        <f>+D30+C30</f>
        <v>#REF!</v>
      </c>
    </row>
    <row r="31" spans="1:5" ht="15.75">
      <c r="A31" s="39"/>
      <c r="B31" s="35" t="s">
        <v>45</v>
      </c>
      <c r="C31" s="36" t="e">
        <f>+C30/#REF!</f>
        <v>#REF!</v>
      </c>
      <c r="D31" s="36" t="e">
        <f>+D30/#REF!</f>
        <v>#REF!</v>
      </c>
      <c r="E31" s="36" t="e">
        <f>+E30/#REF!</f>
        <v>#REF!</v>
      </c>
    </row>
    <row r="32" spans="2:5" ht="12.75">
      <c r="B32" s="9"/>
      <c r="C32" s="9"/>
      <c r="D32" s="9"/>
      <c r="E32" s="9"/>
    </row>
    <row r="33" spans="2:5" ht="12.75">
      <c r="B33" s="9"/>
      <c r="C33" s="9"/>
      <c r="D33" s="9"/>
      <c r="E33" s="9"/>
    </row>
    <row r="34" spans="2:5" ht="12.75">
      <c r="B34" s="9"/>
      <c r="C34" s="9"/>
      <c r="D34" s="9"/>
      <c r="E34" s="9"/>
    </row>
    <row r="35" spans="2:5" ht="12.75">
      <c r="B35" s="9"/>
      <c r="C35" s="9"/>
      <c r="D35" s="9"/>
      <c r="E35" s="9"/>
    </row>
  </sheetData>
  <sheetProtection selectLockedCells="1"/>
  <mergeCells count="7">
    <mergeCell ref="A26:E26"/>
    <mergeCell ref="C7:D7"/>
    <mergeCell ref="E7:G7"/>
    <mergeCell ref="A3:I3"/>
    <mergeCell ref="A4:I4"/>
    <mergeCell ref="A5:I5"/>
    <mergeCell ref="B24:H24"/>
  </mergeCells>
  <printOptions/>
  <pageMargins left="0.29" right="0.55" top="0.62" bottom="1" header="0.5" footer="0.5"/>
  <pageSetup fitToHeight="1" fitToWidth="1" horizontalDpi="300" verticalDpi="300" orientation="landscape" scale="80" r:id="rId1"/>
  <headerFooter alignWithMargins="0">
    <oddFooter>&amp;L&amp;D&amp;R&amp;P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0"/>
  <sheetViews>
    <sheetView zoomScale="70" zoomScaleNormal="70" zoomScaleSheetLayoutView="50" zoomScalePageLayoutView="55" workbookViewId="0" topLeftCell="A1">
      <selection activeCell="Y29" sqref="Y29"/>
    </sheetView>
  </sheetViews>
  <sheetFormatPr defaultColWidth="8.8515625" defaultRowHeight="12.75"/>
  <cols>
    <col min="1" max="1" width="3.7109375" style="263" customWidth="1"/>
    <col min="2" max="2" width="90.28125" style="263" customWidth="1"/>
    <col min="3" max="14" width="13.7109375" style="263" customWidth="1"/>
    <col min="15" max="15" width="15.7109375" style="263" customWidth="1"/>
    <col min="16" max="16" width="1.8515625" style="263" customWidth="1"/>
    <col min="17" max="17" width="3.7109375" style="263" customWidth="1"/>
    <col min="18" max="18" width="90.28125" style="263" customWidth="1"/>
    <col min="19" max="30" width="13.7109375" style="263" customWidth="1"/>
    <col min="31" max="31" width="15.7109375" style="263" customWidth="1"/>
    <col min="32" max="16384" width="8.8515625" style="263" customWidth="1"/>
  </cols>
  <sheetData>
    <row r="1" spans="1:31" ht="18.75" customHeight="1">
      <c r="A1" s="261" t="s">
        <v>321</v>
      </c>
      <c r="B1" s="262">
        <f>IF('A-MCO Info'!C5&lt;&gt;"",+'A-MCO Info'!C5,"")</f>
      </c>
      <c r="C1" s="333" t="s">
        <v>56</v>
      </c>
      <c r="D1" s="333"/>
      <c r="E1" s="333"/>
      <c r="F1" s="261"/>
      <c r="G1" s="261"/>
      <c r="H1" s="261"/>
      <c r="I1" s="261"/>
      <c r="J1" s="261"/>
      <c r="K1" s="261"/>
      <c r="L1" s="261"/>
      <c r="M1" s="261"/>
      <c r="N1" s="261"/>
      <c r="O1" s="261"/>
      <c r="Q1" s="261"/>
      <c r="R1" s="262">
        <f>IF('A-MCO Info'!S5&lt;&gt;"",+'A-MCO Info'!S5,"")</f>
      </c>
      <c r="S1" s="333" t="s">
        <v>56</v>
      </c>
      <c r="T1" s="333"/>
      <c r="U1" s="333"/>
      <c r="V1" s="261"/>
      <c r="W1" s="261"/>
      <c r="X1" s="261"/>
      <c r="Y1" s="261"/>
      <c r="Z1" s="261"/>
      <c r="AA1" s="261"/>
      <c r="AB1" s="261"/>
      <c r="AC1" s="261"/>
      <c r="AD1" s="261"/>
      <c r="AE1" s="261"/>
    </row>
    <row r="2" spans="1:31" ht="18.75" customHeight="1">
      <c r="A2" s="261"/>
      <c r="B2" s="327" t="s">
        <v>180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Q2" s="261"/>
      <c r="R2" s="327" t="s">
        <v>183</v>
      </c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</row>
    <row r="3" spans="1:31" ht="18.75" customHeight="1">
      <c r="A3" s="261"/>
      <c r="B3" s="327" t="s">
        <v>58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Q3" s="261"/>
      <c r="R3" s="327" t="s">
        <v>318</v>
      </c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</row>
    <row r="4" spans="1:31" ht="18.75" customHeight="1">
      <c r="A4" s="261"/>
      <c r="B4" s="327" t="s">
        <v>317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Q4" s="261"/>
      <c r="R4" s="327" t="s">
        <v>317</v>
      </c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</row>
    <row r="5" spans="1:31" ht="18.75" customHeight="1">
      <c r="A5" s="264" t="s">
        <v>55</v>
      </c>
      <c r="B5" s="269" t="s">
        <v>59</v>
      </c>
      <c r="C5" s="328" t="s">
        <v>60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30"/>
      <c r="Q5" s="264" t="s">
        <v>55</v>
      </c>
      <c r="R5" s="269" t="s">
        <v>59</v>
      </c>
      <c r="S5" s="328" t="s">
        <v>60</v>
      </c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30"/>
    </row>
    <row r="6" spans="1:31" ht="18.75" customHeight="1">
      <c r="A6" s="265"/>
      <c r="B6" s="269"/>
      <c r="C6" s="269">
        <v>1</v>
      </c>
      <c r="D6" s="269">
        <f aca="true" t="shared" si="0" ref="D6:N6">1+C6</f>
        <v>2</v>
      </c>
      <c r="E6" s="269">
        <f t="shared" si="0"/>
        <v>3</v>
      </c>
      <c r="F6" s="269">
        <f t="shared" si="0"/>
        <v>4</v>
      </c>
      <c r="G6" s="269">
        <f t="shared" si="0"/>
        <v>5</v>
      </c>
      <c r="H6" s="269">
        <f t="shared" si="0"/>
        <v>6</v>
      </c>
      <c r="I6" s="269">
        <f t="shared" si="0"/>
        <v>7</v>
      </c>
      <c r="J6" s="269">
        <f t="shared" si="0"/>
        <v>8</v>
      </c>
      <c r="K6" s="269">
        <f t="shared" si="0"/>
        <v>9</v>
      </c>
      <c r="L6" s="269">
        <f t="shared" si="0"/>
        <v>10</v>
      </c>
      <c r="M6" s="269">
        <f t="shared" si="0"/>
        <v>11</v>
      </c>
      <c r="N6" s="269">
        <f t="shared" si="0"/>
        <v>12</v>
      </c>
      <c r="O6" s="270" t="s">
        <v>61</v>
      </c>
      <c r="Q6" s="265"/>
      <c r="R6" s="269"/>
      <c r="S6" s="269">
        <v>1</v>
      </c>
      <c r="T6" s="269">
        <f aca="true" t="shared" si="1" ref="T6:AD6">1+S6</f>
        <v>2</v>
      </c>
      <c r="U6" s="269">
        <f t="shared" si="1"/>
        <v>3</v>
      </c>
      <c r="V6" s="269">
        <f t="shared" si="1"/>
        <v>4</v>
      </c>
      <c r="W6" s="269">
        <f t="shared" si="1"/>
        <v>5</v>
      </c>
      <c r="X6" s="269">
        <f t="shared" si="1"/>
        <v>6</v>
      </c>
      <c r="Y6" s="269">
        <f t="shared" si="1"/>
        <v>7</v>
      </c>
      <c r="Z6" s="269">
        <f t="shared" si="1"/>
        <v>8</v>
      </c>
      <c r="AA6" s="269">
        <f t="shared" si="1"/>
        <v>9</v>
      </c>
      <c r="AB6" s="269">
        <f t="shared" si="1"/>
        <v>10</v>
      </c>
      <c r="AC6" s="269">
        <f t="shared" si="1"/>
        <v>11</v>
      </c>
      <c r="AD6" s="269">
        <f t="shared" si="1"/>
        <v>12</v>
      </c>
      <c r="AE6" s="270" t="s">
        <v>61</v>
      </c>
    </row>
    <row r="7" spans="1:31" ht="18.75" customHeight="1">
      <c r="A7" s="265"/>
      <c r="B7" s="271" t="s">
        <v>274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3">
        <f>SUM(C7:N7)</f>
        <v>0</v>
      </c>
      <c r="Q7" s="265"/>
      <c r="R7" s="271" t="s">
        <v>274</v>
      </c>
      <c r="S7" s="272">
        <f>+C7</f>
        <v>0</v>
      </c>
      <c r="T7" s="272">
        <f aca="true" t="shared" si="2" ref="T7:AE7">+D7</f>
        <v>0</v>
      </c>
      <c r="U7" s="272">
        <f t="shared" si="2"/>
        <v>0</v>
      </c>
      <c r="V7" s="272">
        <f t="shared" si="2"/>
        <v>0</v>
      </c>
      <c r="W7" s="272">
        <f t="shared" si="2"/>
        <v>0</v>
      </c>
      <c r="X7" s="272">
        <f t="shared" si="2"/>
        <v>0</v>
      </c>
      <c r="Y7" s="272">
        <f t="shared" si="2"/>
        <v>0</v>
      </c>
      <c r="Z7" s="272">
        <f t="shared" si="2"/>
        <v>0</v>
      </c>
      <c r="AA7" s="272">
        <f t="shared" si="2"/>
        <v>0</v>
      </c>
      <c r="AB7" s="272">
        <f t="shared" si="2"/>
        <v>0</v>
      </c>
      <c r="AC7" s="272">
        <f t="shared" si="2"/>
        <v>0</v>
      </c>
      <c r="AD7" s="272">
        <f t="shared" si="2"/>
        <v>0</v>
      </c>
      <c r="AE7" s="273">
        <f t="shared" si="2"/>
        <v>0</v>
      </c>
    </row>
    <row r="8" spans="1:31" ht="18.75" customHeight="1">
      <c r="A8" s="265"/>
      <c r="B8" s="274" t="s">
        <v>63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Q8" s="265"/>
      <c r="R8" s="274" t="s">
        <v>63</v>
      </c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</row>
    <row r="9" spans="1:31" ht="18.75" customHeight="1">
      <c r="A9" s="265">
        <v>1</v>
      </c>
      <c r="B9" s="266" t="s">
        <v>275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7">
        <f>SUM(C9:N9)</f>
        <v>0</v>
      </c>
      <c r="Q9" s="265">
        <v>1</v>
      </c>
      <c r="R9" s="266" t="s">
        <v>275</v>
      </c>
      <c r="S9" s="276">
        <f>_xlfn.IFERROR(C9/S$7,0)</f>
        <v>0</v>
      </c>
      <c r="T9" s="276">
        <f aca="true" t="shared" si="3" ref="T9:T63">_xlfn.IFERROR(D9/T$7,0)</f>
        <v>0</v>
      </c>
      <c r="U9" s="276">
        <f aca="true" t="shared" si="4" ref="U9:U63">_xlfn.IFERROR(E9/U$7,0)</f>
        <v>0</v>
      </c>
      <c r="V9" s="276">
        <f aca="true" t="shared" si="5" ref="V9:V63">_xlfn.IFERROR(F9/V$7,0)</f>
        <v>0</v>
      </c>
      <c r="W9" s="276">
        <f aca="true" t="shared" si="6" ref="W9:W63">_xlfn.IFERROR(G9/W$7,0)</f>
        <v>0</v>
      </c>
      <c r="X9" s="276">
        <f aca="true" t="shared" si="7" ref="X9:X63">_xlfn.IFERROR(H9/X$7,0)</f>
        <v>0</v>
      </c>
      <c r="Y9" s="276">
        <f aca="true" t="shared" si="8" ref="Y9:Y63">_xlfn.IFERROR(I9/Y$7,0)</f>
        <v>0</v>
      </c>
      <c r="Z9" s="276">
        <f aca="true" t="shared" si="9" ref="Z9:Z63">_xlfn.IFERROR(J9/Z$7,0)</f>
        <v>0</v>
      </c>
      <c r="AA9" s="276">
        <f aca="true" t="shared" si="10" ref="AA9:AA63">_xlfn.IFERROR(K9/AA$7,0)</f>
        <v>0</v>
      </c>
      <c r="AB9" s="276">
        <f aca="true" t="shared" si="11" ref="AB9:AB63">_xlfn.IFERROR(L9/AB$7,0)</f>
        <v>0</v>
      </c>
      <c r="AC9" s="276">
        <f aca="true" t="shared" si="12" ref="AC9:AC63">_xlfn.IFERROR(M9/AC$7,0)</f>
        <v>0</v>
      </c>
      <c r="AD9" s="276">
        <f aca="true" t="shared" si="13" ref="AD9:AD63">_xlfn.IFERROR(N9/AD$7,0)</f>
        <v>0</v>
      </c>
      <c r="AE9" s="277">
        <f aca="true" t="shared" si="14" ref="AE9:AE63">_xlfn.IFERROR(O9/AE$7,0)</f>
        <v>0</v>
      </c>
    </row>
    <row r="10" spans="1:31" ht="18.75" customHeight="1">
      <c r="A10" s="265">
        <f>1+A9</f>
        <v>2</v>
      </c>
      <c r="B10" s="266" t="s">
        <v>276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7">
        <f>SUM(C10:N10)</f>
        <v>0</v>
      </c>
      <c r="Q10" s="265">
        <f>1+Q9</f>
        <v>2</v>
      </c>
      <c r="R10" s="266" t="s">
        <v>276</v>
      </c>
      <c r="S10" s="276">
        <f aca="true" t="shared" si="15" ref="S10:S63">_xlfn.IFERROR(C10/S$7,0)</f>
        <v>0</v>
      </c>
      <c r="T10" s="276">
        <f t="shared" si="3"/>
        <v>0</v>
      </c>
      <c r="U10" s="276">
        <f t="shared" si="4"/>
        <v>0</v>
      </c>
      <c r="V10" s="276">
        <f t="shared" si="5"/>
        <v>0</v>
      </c>
      <c r="W10" s="276">
        <f t="shared" si="6"/>
        <v>0</v>
      </c>
      <c r="X10" s="276">
        <f t="shared" si="7"/>
        <v>0</v>
      </c>
      <c r="Y10" s="276">
        <f t="shared" si="8"/>
        <v>0</v>
      </c>
      <c r="Z10" s="276">
        <f t="shared" si="9"/>
        <v>0</v>
      </c>
      <c r="AA10" s="276">
        <f t="shared" si="10"/>
        <v>0</v>
      </c>
      <c r="AB10" s="276">
        <f t="shared" si="11"/>
        <v>0</v>
      </c>
      <c r="AC10" s="276">
        <f t="shared" si="12"/>
        <v>0</v>
      </c>
      <c r="AD10" s="276">
        <f t="shared" si="13"/>
        <v>0</v>
      </c>
      <c r="AE10" s="277">
        <f t="shared" si="14"/>
        <v>0</v>
      </c>
    </row>
    <row r="11" spans="1:31" ht="18.75" customHeight="1">
      <c r="A11" s="265">
        <f aca="true" t="shared" si="16" ref="A11:A63">1+A10</f>
        <v>3</v>
      </c>
      <c r="B11" s="266" t="s">
        <v>277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7">
        <f>SUM(C11:N11)</f>
        <v>0</v>
      </c>
      <c r="Q11" s="265">
        <f aca="true" t="shared" si="17" ref="Q11:Q63">1+Q10</f>
        <v>3</v>
      </c>
      <c r="R11" s="266" t="s">
        <v>277</v>
      </c>
      <c r="S11" s="276">
        <f t="shared" si="15"/>
        <v>0</v>
      </c>
      <c r="T11" s="276">
        <f t="shared" si="3"/>
        <v>0</v>
      </c>
      <c r="U11" s="276">
        <f t="shared" si="4"/>
        <v>0</v>
      </c>
      <c r="V11" s="276">
        <f t="shared" si="5"/>
        <v>0</v>
      </c>
      <c r="W11" s="276">
        <f t="shared" si="6"/>
        <v>0</v>
      </c>
      <c r="X11" s="276">
        <f t="shared" si="7"/>
        <v>0</v>
      </c>
      <c r="Y11" s="276">
        <f t="shared" si="8"/>
        <v>0</v>
      </c>
      <c r="Z11" s="276">
        <f t="shared" si="9"/>
        <v>0</v>
      </c>
      <c r="AA11" s="276">
        <f t="shared" si="10"/>
        <v>0</v>
      </c>
      <c r="AB11" s="276">
        <f t="shared" si="11"/>
        <v>0</v>
      </c>
      <c r="AC11" s="276">
        <f t="shared" si="12"/>
        <v>0</v>
      </c>
      <c r="AD11" s="276">
        <f t="shared" si="13"/>
        <v>0</v>
      </c>
      <c r="AE11" s="277">
        <f t="shared" si="14"/>
        <v>0</v>
      </c>
    </row>
    <row r="12" spans="1:31" ht="18.75" customHeight="1">
      <c r="A12" s="265">
        <f t="shared" si="16"/>
        <v>4</v>
      </c>
      <c r="B12" s="266" t="s">
        <v>278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7">
        <f>SUM(C12:N12)</f>
        <v>0</v>
      </c>
      <c r="Q12" s="265">
        <f t="shared" si="17"/>
        <v>4</v>
      </c>
      <c r="R12" s="266" t="s">
        <v>278</v>
      </c>
      <c r="S12" s="276">
        <f t="shared" si="15"/>
        <v>0</v>
      </c>
      <c r="T12" s="276">
        <f t="shared" si="3"/>
        <v>0</v>
      </c>
      <c r="U12" s="276">
        <f t="shared" si="4"/>
        <v>0</v>
      </c>
      <c r="V12" s="276">
        <f t="shared" si="5"/>
        <v>0</v>
      </c>
      <c r="W12" s="276">
        <f t="shared" si="6"/>
        <v>0</v>
      </c>
      <c r="X12" s="276">
        <f t="shared" si="7"/>
        <v>0</v>
      </c>
      <c r="Y12" s="276">
        <f t="shared" si="8"/>
        <v>0</v>
      </c>
      <c r="Z12" s="276">
        <f t="shared" si="9"/>
        <v>0</v>
      </c>
      <c r="AA12" s="276">
        <f t="shared" si="10"/>
        <v>0</v>
      </c>
      <c r="AB12" s="276">
        <f t="shared" si="11"/>
        <v>0</v>
      </c>
      <c r="AC12" s="276">
        <f t="shared" si="12"/>
        <v>0</v>
      </c>
      <c r="AD12" s="276">
        <f t="shared" si="13"/>
        <v>0</v>
      </c>
      <c r="AE12" s="277">
        <f t="shared" si="14"/>
        <v>0</v>
      </c>
    </row>
    <row r="13" spans="1:31" ht="18.75" customHeight="1">
      <c r="A13" s="265">
        <f t="shared" si="16"/>
        <v>5</v>
      </c>
      <c r="B13" s="266" t="s">
        <v>279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7">
        <f>SUM(C13:N13)</f>
        <v>0</v>
      </c>
      <c r="Q13" s="265">
        <f t="shared" si="17"/>
        <v>5</v>
      </c>
      <c r="R13" s="266" t="s">
        <v>279</v>
      </c>
      <c r="S13" s="276">
        <f t="shared" si="15"/>
        <v>0</v>
      </c>
      <c r="T13" s="276">
        <f t="shared" si="3"/>
        <v>0</v>
      </c>
      <c r="U13" s="276">
        <f t="shared" si="4"/>
        <v>0</v>
      </c>
      <c r="V13" s="276">
        <f t="shared" si="5"/>
        <v>0</v>
      </c>
      <c r="W13" s="276">
        <f t="shared" si="6"/>
        <v>0</v>
      </c>
      <c r="X13" s="276">
        <f t="shared" si="7"/>
        <v>0</v>
      </c>
      <c r="Y13" s="276">
        <f t="shared" si="8"/>
        <v>0</v>
      </c>
      <c r="Z13" s="276">
        <f t="shared" si="9"/>
        <v>0</v>
      </c>
      <c r="AA13" s="276">
        <f t="shared" si="10"/>
        <v>0</v>
      </c>
      <c r="AB13" s="276">
        <f t="shared" si="11"/>
        <v>0</v>
      </c>
      <c r="AC13" s="276">
        <f t="shared" si="12"/>
        <v>0</v>
      </c>
      <c r="AD13" s="276">
        <f t="shared" si="13"/>
        <v>0</v>
      </c>
      <c r="AE13" s="277">
        <f t="shared" si="14"/>
        <v>0</v>
      </c>
    </row>
    <row r="14" spans="1:31" ht="18.75" customHeight="1">
      <c r="A14" s="265">
        <f t="shared" si="16"/>
        <v>6</v>
      </c>
      <c r="B14" s="278" t="s">
        <v>64</v>
      </c>
      <c r="C14" s="277">
        <f aca="true" t="shared" si="18" ref="C14:O14">SUM(C9:C13)</f>
        <v>0</v>
      </c>
      <c r="D14" s="277">
        <f t="shared" si="18"/>
        <v>0</v>
      </c>
      <c r="E14" s="277">
        <f t="shared" si="18"/>
        <v>0</v>
      </c>
      <c r="F14" s="277">
        <f t="shared" si="18"/>
        <v>0</v>
      </c>
      <c r="G14" s="277">
        <f t="shared" si="18"/>
        <v>0</v>
      </c>
      <c r="H14" s="277">
        <f t="shared" si="18"/>
        <v>0</v>
      </c>
      <c r="I14" s="277">
        <f t="shared" si="18"/>
        <v>0</v>
      </c>
      <c r="J14" s="277">
        <f t="shared" si="18"/>
        <v>0</v>
      </c>
      <c r="K14" s="277">
        <f t="shared" si="18"/>
        <v>0</v>
      </c>
      <c r="L14" s="277">
        <f t="shared" si="18"/>
        <v>0</v>
      </c>
      <c r="M14" s="277">
        <f t="shared" si="18"/>
        <v>0</v>
      </c>
      <c r="N14" s="277">
        <f t="shared" si="18"/>
        <v>0</v>
      </c>
      <c r="O14" s="277">
        <f t="shared" si="18"/>
        <v>0</v>
      </c>
      <c r="Q14" s="265">
        <f t="shared" si="17"/>
        <v>6</v>
      </c>
      <c r="R14" s="278" t="s">
        <v>64</v>
      </c>
      <c r="S14" s="277">
        <f t="shared" si="15"/>
        <v>0</v>
      </c>
      <c r="T14" s="277">
        <f t="shared" si="3"/>
        <v>0</v>
      </c>
      <c r="U14" s="277">
        <f t="shared" si="4"/>
        <v>0</v>
      </c>
      <c r="V14" s="277">
        <f t="shared" si="5"/>
        <v>0</v>
      </c>
      <c r="W14" s="277">
        <f t="shared" si="6"/>
        <v>0</v>
      </c>
      <c r="X14" s="277">
        <f t="shared" si="7"/>
        <v>0</v>
      </c>
      <c r="Y14" s="277">
        <f t="shared" si="8"/>
        <v>0</v>
      </c>
      <c r="Z14" s="277">
        <f t="shared" si="9"/>
        <v>0</v>
      </c>
      <c r="AA14" s="277">
        <f t="shared" si="10"/>
        <v>0</v>
      </c>
      <c r="AB14" s="277">
        <f t="shared" si="11"/>
        <v>0</v>
      </c>
      <c r="AC14" s="277">
        <f t="shared" si="12"/>
        <v>0</v>
      </c>
      <c r="AD14" s="277">
        <f t="shared" si="13"/>
        <v>0</v>
      </c>
      <c r="AE14" s="277">
        <f t="shared" si="14"/>
        <v>0</v>
      </c>
    </row>
    <row r="15" spans="1:31" ht="18.75" customHeight="1">
      <c r="A15" s="265">
        <f t="shared" si="16"/>
        <v>7</v>
      </c>
      <c r="B15" s="266" t="s">
        <v>280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7">
        <f>SUM(C15:N15)</f>
        <v>0</v>
      </c>
      <c r="Q15" s="265">
        <f t="shared" si="17"/>
        <v>7</v>
      </c>
      <c r="R15" s="266" t="s">
        <v>280</v>
      </c>
      <c r="S15" s="279">
        <f t="shared" si="15"/>
        <v>0</v>
      </c>
      <c r="T15" s="279">
        <f t="shared" si="3"/>
        <v>0</v>
      </c>
      <c r="U15" s="279">
        <f t="shared" si="4"/>
        <v>0</v>
      </c>
      <c r="V15" s="279">
        <f t="shared" si="5"/>
        <v>0</v>
      </c>
      <c r="W15" s="279">
        <f t="shared" si="6"/>
        <v>0</v>
      </c>
      <c r="X15" s="279">
        <f t="shared" si="7"/>
        <v>0</v>
      </c>
      <c r="Y15" s="279">
        <f t="shared" si="8"/>
        <v>0</v>
      </c>
      <c r="Z15" s="279">
        <f t="shared" si="9"/>
        <v>0</v>
      </c>
      <c r="AA15" s="279">
        <f t="shared" si="10"/>
        <v>0</v>
      </c>
      <c r="AB15" s="279">
        <f t="shared" si="11"/>
        <v>0</v>
      </c>
      <c r="AC15" s="279">
        <f t="shared" si="12"/>
        <v>0</v>
      </c>
      <c r="AD15" s="279">
        <f t="shared" si="13"/>
        <v>0</v>
      </c>
      <c r="AE15" s="277">
        <f t="shared" si="14"/>
        <v>0</v>
      </c>
    </row>
    <row r="16" spans="1:31" ht="18.75" customHeight="1">
      <c r="A16" s="265">
        <f t="shared" si="16"/>
        <v>8</v>
      </c>
      <c r="B16" s="266" t="s">
        <v>281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7">
        <f>SUM(C16:N16)</f>
        <v>0</v>
      </c>
      <c r="Q16" s="265">
        <f t="shared" si="17"/>
        <v>8</v>
      </c>
      <c r="R16" s="266" t="s">
        <v>281</v>
      </c>
      <c r="S16" s="279">
        <f t="shared" si="15"/>
        <v>0</v>
      </c>
      <c r="T16" s="279">
        <f t="shared" si="3"/>
        <v>0</v>
      </c>
      <c r="U16" s="279">
        <f t="shared" si="4"/>
        <v>0</v>
      </c>
      <c r="V16" s="279">
        <f t="shared" si="5"/>
        <v>0</v>
      </c>
      <c r="W16" s="279">
        <f t="shared" si="6"/>
        <v>0</v>
      </c>
      <c r="X16" s="279">
        <f t="shared" si="7"/>
        <v>0</v>
      </c>
      <c r="Y16" s="279">
        <f t="shared" si="8"/>
        <v>0</v>
      </c>
      <c r="Z16" s="279">
        <f t="shared" si="9"/>
        <v>0</v>
      </c>
      <c r="AA16" s="279">
        <f t="shared" si="10"/>
        <v>0</v>
      </c>
      <c r="AB16" s="279">
        <f t="shared" si="11"/>
        <v>0</v>
      </c>
      <c r="AC16" s="279">
        <f t="shared" si="12"/>
        <v>0</v>
      </c>
      <c r="AD16" s="279">
        <f t="shared" si="13"/>
        <v>0</v>
      </c>
      <c r="AE16" s="277">
        <f t="shared" si="14"/>
        <v>0</v>
      </c>
    </row>
    <row r="17" spans="1:31" ht="18.75" customHeight="1">
      <c r="A17" s="265">
        <f t="shared" si="16"/>
        <v>9</v>
      </c>
      <c r="B17" s="278" t="s">
        <v>65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7">
        <f>SUM(C17:N17)</f>
        <v>0</v>
      </c>
      <c r="Q17" s="265">
        <f t="shared" si="17"/>
        <v>9</v>
      </c>
      <c r="R17" s="278" t="s">
        <v>65</v>
      </c>
      <c r="S17" s="276">
        <f t="shared" si="15"/>
        <v>0</v>
      </c>
      <c r="T17" s="276">
        <f t="shared" si="3"/>
        <v>0</v>
      </c>
      <c r="U17" s="276">
        <f t="shared" si="4"/>
        <v>0</v>
      </c>
      <c r="V17" s="276">
        <f t="shared" si="5"/>
        <v>0</v>
      </c>
      <c r="W17" s="276">
        <f t="shared" si="6"/>
        <v>0</v>
      </c>
      <c r="X17" s="276">
        <f t="shared" si="7"/>
        <v>0</v>
      </c>
      <c r="Y17" s="276">
        <f t="shared" si="8"/>
        <v>0</v>
      </c>
      <c r="Z17" s="276">
        <f t="shared" si="9"/>
        <v>0</v>
      </c>
      <c r="AA17" s="276">
        <f t="shared" si="10"/>
        <v>0</v>
      </c>
      <c r="AB17" s="276">
        <f t="shared" si="11"/>
        <v>0</v>
      </c>
      <c r="AC17" s="276">
        <f t="shared" si="12"/>
        <v>0</v>
      </c>
      <c r="AD17" s="276">
        <f t="shared" si="13"/>
        <v>0</v>
      </c>
      <c r="AE17" s="277">
        <f t="shared" si="14"/>
        <v>0</v>
      </c>
    </row>
    <row r="18" spans="1:31" ht="18.75" customHeight="1">
      <c r="A18" s="265">
        <f t="shared" si="16"/>
        <v>10</v>
      </c>
      <c r="B18" s="278" t="s">
        <v>66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7">
        <f>SUM(C18:N18)</f>
        <v>0</v>
      </c>
      <c r="Q18" s="265">
        <f t="shared" si="17"/>
        <v>10</v>
      </c>
      <c r="R18" s="278" t="s">
        <v>66</v>
      </c>
      <c r="S18" s="276">
        <f t="shared" si="15"/>
        <v>0</v>
      </c>
      <c r="T18" s="276">
        <f t="shared" si="3"/>
        <v>0</v>
      </c>
      <c r="U18" s="276">
        <f t="shared" si="4"/>
        <v>0</v>
      </c>
      <c r="V18" s="276">
        <f t="shared" si="5"/>
        <v>0</v>
      </c>
      <c r="W18" s="276">
        <f t="shared" si="6"/>
        <v>0</v>
      </c>
      <c r="X18" s="276">
        <f t="shared" si="7"/>
        <v>0</v>
      </c>
      <c r="Y18" s="276">
        <f t="shared" si="8"/>
        <v>0</v>
      </c>
      <c r="Z18" s="276">
        <f t="shared" si="9"/>
        <v>0</v>
      </c>
      <c r="AA18" s="276">
        <f t="shared" si="10"/>
        <v>0</v>
      </c>
      <c r="AB18" s="276">
        <f t="shared" si="11"/>
        <v>0</v>
      </c>
      <c r="AC18" s="276">
        <f t="shared" si="12"/>
        <v>0</v>
      </c>
      <c r="AD18" s="276">
        <f t="shared" si="13"/>
        <v>0</v>
      </c>
      <c r="AE18" s="277">
        <f t="shared" si="14"/>
        <v>0</v>
      </c>
    </row>
    <row r="19" spans="1:31" ht="18.75" customHeight="1">
      <c r="A19" s="265">
        <f t="shared" si="16"/>
        <v>11</v>
      </c>
      <c r="B19" s="315" t="s">
        <v>67</v>
      </c>
      <c r="C19" s="277">
        <f aca="true" t="shared" si="19" ref="C19:O19">SUM(C14:C18)</f>
        <v>0</v>
      </c>
      <c r="D19" s="277">
        <f t="shared" si="19"/>
        <v>0</v>
      </c>
      <c r="E19" s="277">
        <f t="shared" si="19"/>
        <v>0</v>
      </c>
      <c r="F19" s="277">
        <f t="shared" si="19"/>
        <v>0</v>
      </c>
      <c r="G19" s="277">
        <f t="shared" si="19"/>
        <v>0</v>
      </c>
      <c r="H19" s="277">
        <f t="shared" si="19"/>
        <v>0</v>
      </c>
      <c r="I19" s="277">
        <f t="shared" si="19"/>
        <v>0</v>
      </c>
      <c r="J19" s="277">
        <f t="shared" si="19"/>
        <v>0</v>
      </c>
      <c r="K19" s="277">
        <f t="shared" si="19"/>
        <v>0</v>
      </c>
      <c r="L19" s="277">
        <f t="shared" si="19"/>
        <v>0</v>
      </c>
      <c r="M19" s="277">
        <f t="shared" si="19"/>
        <v>0</v>
      </c>
      <c r="N19" s="277">
        <f t="shared" si="19"/>
        <v>0</v>
      </c>
      <c r="O19" s="277">
        <f t="shared" si="19"/>
        <v>0</v>
      </c>
      <c r="Q19" s="265">
        <f t="shared" si="17"/>
        <v>11</v>
      </c>
      <c r="R19" s="315" t="s">
        <v>67</v>
      </c>
      <c r="S19" s="277">
        <f t="shared" si="15"/>
        <v>0</v>
      </c>
      <c r="T19" s="277">
        <f t="shared" si="3"/>
        <v>0</v>
      </c>
      <c r="U19" s="277">
        <f t="shared" si="4"/>
        <v>0</v>
      </c>
      <c r="V19" s="277">
        <f t="shared" si="5"/>
        <v>0</v>
      </c>
      <c r="W19" s="277">
        <f t="shared" si="6"/>
        <v>0</v>
      </c>
      <c r="X19" s="277">
        <f t="shared" si="7"/>
        <v>0</v>
      </c>
      <c r="Y19" s="277">
        <f t="shared" si="8"/>
        <v>0</v>
      </c>
      <c r="Z19" s="277">
        <f t="shared" si="9"/>
        <v>0</v>
      </c>
      <c r="AA19" s="277">
        <f t="shared" si="10"/>
        <v>0</v>
      </c>
      <c r="AB19" s="277">
        <f t="shared" si="11"/>
        <v>0</v>
      </c>
      <c r="AC19" s="277">
        <f t="shared" si="12"/>
        <v>0</v>
      </c>
      <c r="AD19" s="277">
        <f t="shared" si="13"/>
        <v>0</v>
      </c>
      <c r="AE19" s="277">
        <f t="shared" si="14"/>
        <v>0</v>
      </c>
    </row>
    <row r="20" spans="1:31" ht="18.75" customHeight="1">
      <c r="A20" s="265">
        <f t="shared" si="16"/>
        <v>12</v>
      </c>
      <c r="B20" s="274" t="s">
        <v>68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1"/>
      <c r="Q20" s="265">
        <f t="shared" si="17"/>
        <v>12</v>
      </c>
      <c r="R20" s="274" t="s">
        <v>68</v>
      </c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1"/>
    </row>
    <row r="21" spans="1:31" ht="18.75" customHeight="1">
      <c r="A21" s="265">
        <f t="shared" si="16"/>
        <v>13</v>
      </c>
      <c r="B21" s="266" t="s">
        <v>282</v>
      </c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7">
        <f aca="true" t="shared" si="20" ref="O21:O62">SUM(C21:N21)</f>
        <v>0</v>
      </c>
      <c r="Q21" s="265">
        <f t="shared" si="17"/>
        <v>13</v>
      </c>
      <c r="R21" s="266" t="s">
        <v>282</v>
      </c>
      <c r="S21" s="276">
        <f t="shared" si="15"/>
        <v>0</v>
      </c>
      <c r="T21" s="276">
        <f t="shared" si="3"/>
        <v>0</v>
      </c>
      <c r="U21" s="276">
        <f t="shared" si="4"/>
        <v>0</v>
      </c>
      <c r="V21" s="276">
        <f t="shared" si="5"/>
        <v>0</v>
      </c>
      <c r="W21" s="276">
        <f t="shared" si="6"/>
        <v>0</v>
      </c>
      <c r="X21" s="276">
        <f t="shared" si="7"/>
        <v>0</v>
      </c>
      <c r="Y21" s="276">
        <f t="shared" si="8"/>
        <v>0</v>
      </c>
      <c r="Z21" s="276">
        <f t="shared" si="9"/>
        <v>0</v>
      </c>
      <c r="AA21" s="276">
        <f t="shared" si="10"/>
        <v>0</v>
      </c>
      <c r="AB21" s="276">
        <f t="shared" si="11"/>
        <v>0</v>
      </c>
      <c r="AC21" s="276">
        <f t="shared" si="12"/>
        <v>0</v>
      </c>
      <c r="AD21" s="276">
        <f t="shared" si="13"/>
        <v>0</v>
      </c>
      <c r="AE21" s="277">
        <f t="shared" si="14"/>
        <v>0</v>
      </c>
    </row>
    <row r="22" spans="1:31" ht="18.75" customHeight="1">
      <c r="A22" s="265">
        <f t="shared" si="16"/>
        <v>14</v>
      </c>
      <c r="B22" s="266" t="s">
        <v>283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7">
        <f t="shared" si="20"/>
        <v>0</v>
      </c>
      <c r="Q22" s="265">
        <f t="shared" si="17"/>
        <v>14</v>
      </c>
      <c r="R22" s="266" t="s">
        <v>283</v>
      </c>
      <c r="S22" s="276">
        <f t="shared" si="15"/>
        <v>0</v>
      </c>
      <c r="T22" s="276">
        <f t="shared" si="3"/>
        <v>0</v>
      </c>
      <c r="U22" s="276">
        <f t="shared" si="4"/>
        <v>0</v>
      </c>
      <c r="V22" s="276">
        <f t="shared" si="5"/>
        <v>0</v>
      </c>
      <c r="W22" s="276">
        <f t="shared" si="6"/>
        <v>0</v>
      </c>
      <c r="X22" s="276">
        <f t="shared" si="7"/>
        <v>0</v>
      </c>
      <c r="Y22" s="276">
        <f t="shared" si="8"/>
        <v>0</v>
      </c>
      <c r="Z22" s="276">
        <f t="shared" si="9"/>
        <v>0</v>
      </c>
      <c r="AA22" s="276">
        <f t="shared" si="10"/>
        <v>0</v>
      </c>
      <c r="AB22" s="276">
        <f t="shared" si="11"/>
        <v>0</v>
      </c>
      <c r="AC22" s="276">
        <f t="shared" si="12"/>
        <v>0</v>
      </c>
      <c r="AD22" s="276">
        <f t="shared" si="13"/>
        <v>0</v>
      </c>
      <c r="AE22" s="277">
        <f t="shared" si="14"/>
        <v>0</v>
      </c>
    </row>
    <row r="23" spans="1:31" ht="18.75" customHeight="1">
      <c r="A23" s="265">
        <f t="shared" si="16"/>
        <v>15</v>
      </c>
      <c r="B23" s="266" t="s">
        <v>284</v>
      </c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7">
        <f t="shared" si="20"/>
        <v>0</v>
      </c>
      <c r="Q23" s="265">
        <f t="shared" si="17"/>
        <v>15</v>
      </c>
      <c r="R23" s="266" t="s">
        <v>284</v>
      </c>
      <c r="S23" s="276">
        <f t="shared" si="15"/>
        <v>0</v>
      </c>
      <c r="T23" s="276">
        <f t="shared" si="3"/>
        <v>0</v>
      </c>
      <c r="U23" s="276">
        <f t="shared" si="4"/>
        <v>0</v>
      </c>
      <c r="V23" s="276">
        <f t="shared" si="5"/>
        <v>0</v>
      </c>
      <c r="W23" s="276">
        <f t="shared" si="6"/>
        <v>0</v>
      </c>
      <c r="X23" s="276">
        <f t="shared" si="7"/>
        <v>0</v>
      </c>
      <c r="Y23" s="276">
        <f t="shared" si="8"/>
        <v>0</v>
      </c>
      <c r="Z23" s="276">
        <f t="shared" si="9"/>
        <v>0</v>
      </c>
      <c r="AA23" s="276">
        <f t="shared" si="10"/>
        <v>0</v>
      </c>
      <c r="AB23" s="276">
        <f t="shared" si="11"/>
        <v>0</v>
      </c>
      <c r="AC23" s="276">
        <f t="shared" si="12"/>
        <v>0</v>
      </c>
      <c r="AD23" s="276">
        <f t="shared" si="13"/>
        <v>0</v>
      </c>
      <c r="AE23" s="277">
        <f t="shared" si="14"/>
        <v>0</v>
      </c>
    </row>
    <row r="24" spans="1:31" ht="18.75" customHeight="1">
      <c r="A24" s="265">
        <f t="shared" si="16"/>
        <v>16</v>
      </c>
      <c r="B24" s="266" t="s">
        <v>285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7">
        <f t="shared" si="20"/>
        <v>0</v>
      </c>
      <c r="Q24" s="265">
        <f t="shared" si="17"/>
        <v>16</v>
      </c>
      <c r="R24" s="266" t="s">
        <v>285</v>
      </c>
      <c r="S24" s="276">
        <f t="shared" si="15"/>
        <v>0</v>
      </c>
      <c r="T24" s="276">
        <f t="shared" si="3"/>
        <v>0</v>
      </c>
      <c r="U24" s="276">
        <f t="shared" si="4"/>
        <v>0</v>
      </c>
      <c r="V24" s="276">
        <f t="shared" si="5"/>
        <v>0</v>
      </c>
      <c r="W24" s="276">
        <f t="shared" si="6"/>
        <v>0</v>
      </c>
      <c r="X24" s="276">
        <f t="shared" si="7"/>
        <v>0</v>
      </c>
      <c r="Y24" s="276">
        <f t="shared" si="8"/>
        <v>0</v>
      </c>
      <c r="Z24" s="276">
        <f t="shared" si="9"/>
        <v>0</v>
      </c>
      <c r="AA24" s="276">
        <f t="shared" si="10"/>
        <v>0</v>
      </c>
      <c r="AB24" s="276">
        <f t="shared" si="11"/>
        <v>0</v>
      </c>
      <c r="AC24" s="276">
        <f t="shared" si="12"/>
        <v>0</v>
      </c>
      <c r="AD24" s="276">
        <f t="shared" si="13"/>
        <v>0</v>
      </c>
      <c r="AE24" s="277">
        <f t="shared" si="14"/>
        <v>0</v>
      </c>
    </row>
    <row r="25" spans="1:31" ht="18.75" customHeight="1">
      <c r="A25" s="265">
        <f t="shared" si="16"/>
        <v>17</v>
      </c>
      <c r="B25" s="266" t="s">
        <v>286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7">
        <f t="shared" si="20"/>
        <v>0</v>
      </c>
      <c r="Q25" s="265">
        <f t="shared" si="17"/>
        <v>17</v>
      </c>
      <c r="R25" s="266" t="s">
        <v>286</v>
      </c>
      <c r="S25" s="276">
        <f t="shared" si="15"/>
        <v>0</v>
      </c>
      <c r="T25" s="276">
        <f t="shared" si="3"/>
        <v>0</v>
      </c>
      <c r="U25" s="276">
        <f t="shared" si="4"/>
        <v>0</v>
      </c>
      <c r="V25" s="276">
        <f t="shared" si="5"/>
        <v>0</v>
      </c>
      <c r="W25" s="276">
        <f t="shared" si="6"/>
        <v>0</v>
      </c>
      <c r="X25" s="276">
        <f t="shared" si="7"/>
        <v>0</v>
      </c>
      <c r="Y25" s="276">
        <f t="shared" si="8"/>
        <v>0</v>
      </c>
      <c r="Z25" s="276">
        <f t="shared" si="9"/>
        <v>0</v>
      </c>
      <c r="AA25" s="276">
        <f t="shared" si="10"/>
        <v>0</v>
      </c>
      <c r="AB25" s="276">
        <f t="shared" si="11"/>
        <v>0</v>
      </c>
      <c r="AC25" s="276">
        <f t="shared" si="12"/>
        <v>0</v>
      </c>
      <c r="AD25" s="276">
        <f t="shared" si="13"/>
        <v>0</v>
      </c>
      <c r="AE25" s="277">
        <f t="shared" si="14"/>
        <v>0</v>
      </c>
    </row>
    <row r="26" spans="1:31" ht="18.75" customHeight="1">
      <c r="A26" s="265">
        <f t="shared" si="16"/>
        <v>18</v>
      </c>
      <c r="B26" s="267" t="s">
        <v>287</v>
      </c>
      <c r="C26" s="277">
        <f aca="true" t="shared" si="21" ref="C26:O26">SUM(C21:C25)</f>
        <v>0</v>
      </c>
      <c r="D26" s="277">
        <f t="shared" si="21"/>
        <v>0</v>
      </c>
      <c r="E26" s="277">
        <f t="shared" si="21"/>
        <v>0</v>
      </c>
      <c r="F26" s="277">
        <f t="shared" si="21"/>
        <v>0</v>
      </c>
      <c r="G26" s="277">
        <f t="shared" si="21"/>
        <v>0</v>
      </c>
      <c r="H26" s="277">
        <f t="shared" si="21"/>
        <v>0</v>
      </c>
      <c r="I26" s="277">
        <f t="shared" si="21"/>
        <v>0</v>
      </c>
      <c r="J26" s="277">
        <f t="shared" si="21"/>
        <v>0</v>
      </c>
      <c r="K26" s="277">
        <f t="shared" si="21"/>
        <v>0</v>
      </c>
      <c r="L26" s="277">
        <f t="shared" si="21"/>
        <v>0</v>
      </c>
      <c r="M26" s="277">
        <f t="shared" si="21"/>
        <v>0</v>
      </c>
      <c r="N26" s="277">
        <f t="shared" si="21"/>
        <v>0</v>
      </c>
      <c r="O26" s="277">
        <f t="shared" si="21"/>
        <v>0</v>
      </c>
      <c r="Q26" s="265">
        <f t="shared" si="17"/>
        <v>18</v>
      </c>
      <c r="R26" s="267" t="s">
        <v>287</v>
      </c>
      <c r="S26" s="277">
        <f t="shared" si="15"/>
        <v>0</v>
      </c>
      <c r="T26" s="277">
        <f t="shared" si="3"/>
        <v>0</v>
      </c>
      <c r="U26" s="277">
        <f t="shared" si="4"/>
        <v>0</v>
      </c>
      <c r="V26" s="277">
        <f t="shared" si="5"/>
        <v>0</v>
      </c>
      <c r="W26" s="277">
        <f t="shared" si="6"/>
        <v>0</v>
      </c>
      <c r="X26" s="277">
        <f t="shared" si="7"/>
        <v>0</v>
      </c>
      <c r="Y26" s="277">
        <f t="shared" si="8"/>
        <v>0</v>
      </c>
      <c r="Z26" s="277">
        <f t="shared" si="9"/>
        <v>0</v>
      </c>
      <c r="AA26" s="277">
        <f t="shared" si="10"/>
        <v>0</v>
      </c>
      <c r="AB26" s="277">
        <f t="shared" si="11"/>
        <v>0</v>
      </c>
      <c r="AC26" s="277">
        <f t="shared" si="12"/>
        <v>0</v>
      </c>
      <c r="AD26" s="277">
        <f t="shared" si="13"/>
        <v>0</v>
      </c>
      <c r="AE26" s="277">
        <f t="shared" si="14"/>
        <v>0</v>
      </c>
    </row>
    <row r="27" spans="1:31" ht="18.75" customHeight="1">
      <c r="A27" s="265">
        <f t="shared" si="16"/>
        <v>19</v>
      </c>
      <c r="B27" s="266" t="s">
        <v>288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7">
        <f t="shared" si="20"/>
        <v>0</v>
      </c>
      <c r="Q27" s="265">
        <f t="shared" si="17"/>
        <v>19</v>
      </c>
      <c r="R27" s="266" t="s">
        <v>288</v>
      </c>
      <c r="S27" s="276">
        <f t="shared" si="15"/>
        <v>0</v>
      </c>
      <c r="T27" s="276">
        <f t="shared" si="3"/>
        <v>0</v>
      </c>
      <c r="U27" s="276">
        <f t="shared" si="4"/>
        <v>0</v>
      </c>
      <c r="V27" s="276">
        <f t="shared" si="5"/>
        <v>0</v>
      </c>
      <c r="W27" s="276">
        <f t="shared" si="6"/>
        <v>0</v>
      </c>
      <c r="X27" s="276">
        <f t="shared" si="7"/>
        <v>0</v>
      </c>
      <c r="Y27" s="276">
        <f t="shared" si="8"/>
        <v>0</v>
      </c>
      <c r="Z27" s="276">
        <f t="shared" si="9"/>
        <v>0</v>
      </c>
      <c r="AA27" s="276">
        <f t="shared" si="10"/>
        <v>0</v>
      </c>
      <c r="AB27" s="276">
        <f t="shared" si="11"/>
        <v>0</v>
      </c>
      <c r="AC27" s="276">
        <f t="shared" si="12"/>
        <v>0</v>
      </c>
      <c r="AD27" s="276">
        <f t="shared" si="13"/>
        <v>0</v>
      </c>
      <c r="AE27" s="277">
        <f t="shared" si="14"/>
        <v>0</v>
      </c>
    </row>
    <row r="28" spans="1:31" ht="18.75" customHeight="1">
      <c r="A28" s="265">
        <f t="shared" si="16"/>
        <v>20</v>
      </c>
      <c r="B28" s="266" t="s">
        <v>289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7">
        <f t="shared" si="20"/>
        <v>0</v>
      </c>
      <c r="Q28" s="265">
        <f t="shared" si="17"/>
        <v>20</v>
      </c>
      <c r="R28" s="266" t="s">
        <v>289</v>
      </c>
      <c r="S28" s="276">
        <f t="shared" si="15"/>
        <v>0</v>
      </c>
      <c r="T28" s="276">
        <f t="shared" si="3"/>
        <v>0</v>
      </c>
      <c r="U28" s="276">
        <f t="shared" si="4"/>
        <v>0</v>
      </c>
      <c r="V28" s="276">
        <f t="shared" si="5"/>
        <v>0</v>
      </c>
      <c r="W28" s="276">
        <f t="shared" si="6"/>
        <v>0</v>
      </c>
      <c r="X28" s="276">
        <f t="shared" si="7"/>
        <v>0</v>
      </c>
      <c r="Y28" s="276">
        <f t="shared" si="8"/>
        <v>0</v>
      </c>
      <c r="Z28" s="276">
        <f t="shared" si="9"/>
        <v>0</v>
      </c>
      <c r="AA28" s="276">
        <f t="shared" si="10"/>
        <v>0</v>
      </c>
      <c r="AB28" s="276">
        <f t="shared" si="11"/>
        <v>0</v>
      </c>
      <c r="AC28" s="276">
        <f t="shared" si="12"/>
        <v>0</v>
      </c>
      <c r="AD28" s="276">
        <f t="shared" si="13"/>
        <v>0</v>
      </c>
      <c r="AE28" s="277">
        <f t="shared" si="14"/>
        <v>0</v>
      </c>
    </row>
    <row r="29" spans="1:31" ht="18.75" customHeight="1">
      <c r="A29" s="265">
        <f t="shared" si="16"/>
        <v>21</v>
      </c>
      <c r="B29" s="266" t="s">
        <v>290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7">
        <f t="shared" si="20"/>
        <v>0</v>
      </c>
      <c r="Q29" s="265">
        <f t="shared" si="17"/>
        <v>21</v>
      </c>
      <c r="R29" s="266" t="s">
        <v>290</v>
      </c>
      <c r="S29" s="276">
        <f t="shared" si="15"/>
        <v>0</v>
      </c>
      <c r="T29" s="276">
        <f t="shared" si="3"/>
        <v>0</v>
      </c>
      <c r="U29" s="276">
        <f t="shared" si="4"/>
        <v>0</v>
      </c>
      <c r="V29" s="276">
        <f t="shared" si="5"/>
        <v>0</v>
      </c>
      <c r="W29" s="276">
        <f t="shared" si="6"/>
        <v>0</v>
      </c>
      <c r="X29" s="276">
        <f t="shared" si="7"/>
        <v>0</v>
      </c>
      <c r="Y29" s="276">
        <f t="shared" si="8"/>
        <v>0</v>
      </c>
      <c r="Z29" s="276">
        <f t="shared" si="9"/>
        <v>0</v>
      </c>
      <c r="AA29" s="276">
        <f t="shared" si="10"/>
        <v>0</v>
      </c>
      <c r="AB29" s="276">
        <f t="shared" si="11"/>
        <v>0</v>
      </c>
      <c r="AC29" s="276">
        <f t="shared" si="12"/>
        <v>0</v>
      </c>
      <c r="AD29" s="276">
        <f t="shared" si="13"/>
        <v>0</v>
      </c>
      <c r="AE29" s="277">
        <f t="shared" si="14"/>
        <v>0</v>
      </c>
    </row>
    <row r="30" spans="1:31" ht="18.75" customHeight="1">
      <c r="A30" s="265">
        <f t="shared" si="16"/>
        <v>22</v>
      </c>
      <c r="B30" s="266" t="s">
        <v>291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7">
        <f t="shared" si="20"/>
        <v>0</v>
      </c>
      <c r="Q30" s="265">
        <f t="shared" si="17"/>
        <v>22</v>
      </c>
      <c r="R30" s="266" t="s">
        <v>291</v>
      </c>
      <c r="S30" s="276">
        <f t="shared" si="15"/>
        <v>0</v>
      </c>
      <c r="T30" s="276">
        <f t="shared" si="3"/>
        <v>0</v>
      </c>
      <c r="U30" s="276">
        <f t="shared" si="4"/>
        <v>0</v>
      </c>
      <c r="V30" s="276">
        <f t="shared" si="5"/>
        <v>0</v>
      </c>
      <c r="W30" s="276">
        <f t="shared" si="6"/>
        <v>0</v>
      </c>
      <c r="X30" s="276">
        <f t="shared" si="7"/>
        <v>0</v>
      </c>
      <c r="Y30" s="276">
        <f t="shared" si="8"/>
        <v>0</v>
      </c>
      <c r="Z30" s="276">
        <f t="shared" si="9"/>
        <v>0</v>
      </c>
      <c r="AA30" s="276">
        <f t="shared" si="10"/>
        <v>0</v>
      </c>
      <c r="AB30" s="276">
        <f t="shared" si="11"/>
        <v>0</v>
      </c>
      <c r="AC30" s="276">
        <f t="shared" si="12"/>
        <v>0</v>
      </c>
      <c r="AD30" s="276">
        <f t="shared" si="13"/>
        <v>0</v>
      </c>
      <c r="AE30" s="277">
        <f t="shared" si="14"/>
        <v>0</v>
      </c>
    </row>
    <row r="31" spans="1:31" ht="18.75" customHeight="1">
      <c r="A31" s="265">
        <f t="shared" si="16"/>
        <v>23</v>
      </c>
      <c r="B31" s="266" t="s">
        <v>292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7">
        <f t="shared" si="20"/>
        <v>0</v>
      </c>
      <c r="Q31" s="265">
        <f t="shared" si="17"/>
        <v>23</v>
      </c>
      <c r="R31" s="266" t="s">
        <v>292</v>
      </c>
      <c r="S31" s="276">
        <f t="shared" si="15"/>
        <v>0</v>
      </c>
      <c r="T31" s="276">
        <f t="shared" si="3"/>
        <v>0</v>
      </c>
      <c r="U31" s="276">
        <f t="shared" si="4"/>
        <v>0</v>
      </c>
      <c r="V31" s="276">
        <f t="shared" si="5"/>
        <v>0</v>
      </c>
      <c r="W31" s="276">
        <f t="shared" si="6"/>
        <v>0</v>
      </c>
      <c r="X31" s="276">
        <f t="shared" si="7"/>
        <v>0</v>
      </c>
      <c r="Y31" s="276">
        <f t="shared" si="8"/>
        <v>0</v>
      </c>
      <c r="Z31" s="276">
        <f t="shared" si="9"/>
        <v>0</v>
      </c>
      <c r="AA31" s="276">
        <f t="shared" si="10"/>
        <v>0</v>
      </c>
      <c r="AB31" s="276">
        <f t="shared" si="11"/>
        <v>0</v>
      </c>
      <c r="AC31" s="276">
        <f t="shared" si="12"/>
        <v>0</v>
      </c>
      <c r="AD31" s="276">
        <f t="shared" si="13"/>
        <v>0</v>
      </c>
      <c r="AE31" s="277">
        <f t="shared" si="14"/>
        <v>0</v>
      </c>
    </row>
    <row r="32" spans="1:31" ht="18.75" customHeight="1">
      <c r="A32" s="265">
        <f t="shared" si="16"/>
        <v>24</v>
      </c>
      <c r="B32" s="266" t="s">
        <v>293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7">
        <f t="shared" si="20"/>
        <v>0</v>
      </c>
      <c r="Q32" s="265">
        <f t="shared" si="17"/>
        <v>24</v>
      </c>
      <c r="R32" s="266" t="s">
        <v>293</v>
      </c>
      <c r="S32" s="276">
        <f t="shared" si="15"/>
        <v>0</v>
      </c>
      <c r="T32" s="276">
        <f t="shared" si="3"/>
        <v>0</v>
      </c>
      <c r="U32" s="276">
        <f t="shared" si="4"/>
        <v>0</v>
      </c>
      <c r="V32" s="276">
        <f t="shared" si="5"/>
        <v>0</v>
      </c>
      <c r="W32" s="276">
        <f t="shared" si="6"/>
        <v>0</v>
      </c>
      <c r="X32" s="276">
        <f t="shared" si="7"/>
        <v>0</v>
      </c>
      <c r="Y32" s="276">
        <f t="shared" si="8"/>
        <v>0</v>
      </c>
      <c r="Z32" s="276">
        <f t="shared" si="9"/>
        <v>0</v>
      </c>
      <c r="AA32" s="276">
        <f t="shared" si="10"/>
        <v>0</v>
      </c>
      <c r="AB32" s="276">
        <f t="shared" si="11"/>
        <v>0</v>
      </c>
      <c r="AC32" s="276">
        <f t="shared" si="12"/>
        <v>0</v>
      </c>
      <c r="AD32" s="276">
        <f t="shared" si="13"/>
        <v>0</v>
      </c>
      <c r="AE32" s="277">
        <f t="shared" si="14"/>
        <v>0</v>
      </c>
    </row>
    <row r="33" spans="1:31" ht="18.75" customHeight="1">
      <c r="A33" s="265">
        <f t="shared" si="16"/>
        <v>25</v>
      </c>
      <c r="B33" s="266" t="s">
        <v>294</v>
      </c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7">
        <f t="shared" si="20"/>
        <v>0</v>
      </c>
      <c r="Q33" s="265">
        <f t="shared" si="17"/>
        <v>25</v>
      </c>
      <c r="R33" s="266" t="s">
        <v>294</v>
      </c>
      <c r="S33" s="276">
        <f t="shared" si="15"/>
        <v>0</v>
      </c>
      <c r="T33" s="276">
        <f t="shared" si="3"/>
        <v>0</v>
      </c>
      <c r="U33" s="276">
        <f t="shared" si="4"/>
        <v>0</v>
      </c>
      <c r="V33" s="276">
        <f t="shared" si="5"/>
        <v>0</v>
      </c>
      <c r="W33" s="276">
        <f t="shared" si="6"/>
        <v>0</v>
      </c>
      <c r="X33" s="276">
        <f t="shared" si="7"/>
        <v>0</v>
      </c>
      <c r="Y33" s="276">
        <f t="shared" si="8"/>
        <v>0</v>
      </c>
      <c r="Z33" s="276">
        <f t="shared" si="9"/>
        <v>0</v>
      </c>
      <c r="AA33" s="276">
        <f t="shared" si="10"/>
        <v>0</v>
      </c>
      <c r="AB33" s="276">
        <f t="shared" si="11"/>
        <v>0</v>
      </c>
      <c r="AC33" s="276">
        <f t="shared" si="12"/>
        <v>0</v>
      </c>
      <c r="AD33" s="276">
        <f t="shared" si="13"/>
        <v>0</v>
      </c>
      <c r="AE33" s="277">
        <f t="shared" si="14"/>
        <v>0</v>
      </c>
    </row>
    <row r="34" spans="1:31" ht="18.75" customHeight="1">
      <c r="A34" s="265">
        <f t="shared" si="16"/>
        <v>26</v>
      </c>
      <c r="B34" s="266" t="s">
        <v>295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7">
        <f t="shared" si="20"/>
        <v>0</v>
      </c>
      <c r="Q34" s="265">
        <f t="shared" si="17"/>
        <v>26</v>
      </c>
      <c r="R34" s="266" t="s">
        <v>295</v>
      </c>
      <c r="S34" s="276">
        <f t="shared" si="15"/>
        <v>0</v>
      </c>
      <c r="T34" s="276">
        <f t="shared" si="3"/>
        <v>0</v>
      </c>
      <c r="U34" s="276">
        <f t="shared" si="4"/>
        <v>0</v>
      </c>
      <c r="V34" s="276">
        <f t="shared" si="5"/>
        <v>0</v>
      </c>
      <c r="W34" s="276">
        <f t="shared" si="6"/>
        <v>0</v>
      </c>
      <c r="X34" s="276">
        <f t="shared" si="7"/>
        <v>0</v>
      </c>
      <c r="Y34" s="276">
        <f t="shared" si="8"/>
        <v>0</v>
      </c>
      <c r="Z34" s="276">
        <f t="shared" si="9"/>
        <v>0</v>
      </c>
      <c r="AA34" s="276">
        <f t="shared" si="10"/>
        <v>0</v>
      </c>
      <c r="AB34" s="276">
        <f t="shared" si="11"/>
        <v>0</v>
      </c>
      <c r="AC34" s="276">
        <f t="shared" si="12"/>
        <v>0</v>
      </c>
      <c r="AD34" s="276">
        <f t="shared" si="13"/>
        <v>0</v>
      </c>
      <c r="AE34" s="277">
        <f t="shared" si="14"/>
        <v>0</v>
      </c>
    </row>
    <row r="35" spans="1:31" ht="18.75" customHeight="1">
      <c r="A35" s="265">
        <f t="shared" si="16"/>
        <v>27</v>
      </c>
      <c r="B35" s="266" t="s">
        <v>315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7">
        <f t="shared" si="20"/>
        <v>0</v>
      </c>
      <c r="Q35" s="265">
        <f t="shared" si="17"/>
        <v>27</v>
      </c>
      <c r="R35" s="266" t="s">
        <v>315</v>
      </c>
      <c r="S35" s="276">
        <f t="shared" si="15"/>
        <v>0</v>
      </c>
      <c r="T35" s="276">
        <f t="shared" si="3"/>
        <v>0</v>
      </c>
      <c r="U35" s="276">
        <f t="shared" si="4"/>
        <v>0</v>
      </c>
      <c r="V35" s="276">
        <f t="shared" si="5"/>
        <v>0</v>
      </c>
      <c r="W35" s="276">
        <f t="shared" si="6"/>
        <v>0</v>
      </c>
      <c r="X35" s="276">
        <f t="shared" si="7"/>
        <v>0</v>
      </c>
      <c r="Y35" s="276">
        <f t="shared" si="8"/>
        <v>0</v>
      </c>
      <c r="Z35" s="276">
        <f t="shared" si="9"/>
        <v>0</v>
      </c>
      <c r="AA35" s="276">
        <f t="shared" si="10"/>
        <v>0</v>
      </c>
      <c r="AB35" s="276">
        <f t="shared" si="11"/>
        <v>0</v>
      </c>
      <c r="AC35" s="276">
        <f t="shared" si="12"/>
        <v>0</v>
      </c>
      <c r="AD35" s="276">
        <f t="shared" si="13"/>
        <v>0</v>
      </c>
      <c r="AE35" s="277">
        <f t="shared" si="14"/>
        <v>0</v>
      </c>
    </row>
    <row r="36" spans="1:31" ht="18.75" customHeight="1">
      <c r="A36" s="265">
        <f t="shared" si="16"/>
        <v>28</v>
      </c>
      <c r="B36" s="266" t="s">
        <v>296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7">
        <f t="shared" si="20"/>
        <v>0</v>
      </c>
      <c r="Q36" s="265">
        <f t="shared" si="17"/>
        <v>28</v>
      </c>
      <c r="R36" s="266" t="s">
        <v>296</v>
      </c>
      <c r="S36" s="276">
        <f t="shared" si="15"/>
        <v>0</v>
      </c>
      <c r="T36" s="276">
        <f t="shared" si="3"/>
        <v>0</v>
      </c>
      <c r="U36" s="276">
        <f t="shared" si="4"/>
        <v>0</v>
      </c>
      <c r="V36" s="276">
        <f t="shared" si="5"/>
        <v>0</v>
      </c>
      <c r="W36" s="276">
        <f t="shared" si="6"/>
        <v>0</v>
      </c>
      <c r="X36" s="276">
        <f t="shared" si="7"/>
        <v>0</v>
      </c>
      <c r="Y36" s="276">
        <f t="shared" si="8"/>
        <v>0</v>
      </c>
      <c r="Z36" s="276">
        <f t="shared" si="9"/>
        <v>0</v>
      </c>
      <c r="AA36" s="276">
        <f t="shared" si="10"/>
        <v>0</v>
      </c>
      <c r="AB36" s="276">
        <f t="shared" si="11"/>
        <v>0</v>
      </c>
      <c r="AC36" s="276">
        <f t="shared" si="12"/>
        <v>0</v>
      </c>
      <c r="AD36" s="276">
        <f t="shared" si="13"/>
        <v>0</v>
      </c>
      <c r="AE36" s="277">
        <f t="shared" si="14"/>
        <v>0</v>
      </c>
    </row>
    <row r="37" spans="1:31" ht="18.75" customHeight="1">
      <c r="A37" s="265">
        <f t="shared" si="16"/>
        <v>29</v>
      </c>
      <c r="B37" s="266" t="s">
        <v>297</v>
      </c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7">
        <f t="shared" si="20"/>
        <v>0</v>
      </c>
      <c r="Q37" s="265">
        <f t="shared" si="17"/>
        <v>29</v>
      </c>
      <c r="R37" s="266" t="s">
        <v>297</v>
      </c>
      <c r="S37" s="276">
        <f t="shared" si="15"/>
        <v>0</v>
      </c>
      <c r="T37" s="276">
        <f t="shared" si="3"/>
        <v>0</v>
      </c>
      <c r="U37" s="276">
        <f t="shared" si="4"/>
        <v>0</v>
      </c>
      <c r="V37" s="276">
        <f t="shared" si="5"/>
        <v>0</v>
      </c>
      <c r="W37" s="276">
        <f t="shared" si="6"/>
        <v>0</v>
      </c>
      <c r="X37" s="276">
        <f t="shared" si="7"/>
        <v>0</v>
      </c>
      <c r="Y37" s="276">
        <f t="shared" si="8"/>
        <v>0</v>
      </c>
      <c r="Z37" s="276">
        <f t="shared" si="9"/>
        <v>0</v>
      </c>
      <c r="AA37" s="276">
        <f t="shared" si="10"/>
        <v>0</v>
      </c>
      <c r="AB37" s="276">
        <f t="shared" si="11"/>
        <v>0</v>
      </c>
      <c r="AC37" s="276">
        <f t="shared" si="12"/>
        <v>0</v>
      </c>
      <c r="AD37" s="276">
        <f t="shared" si="13"/>
        <v>0</v>
      </c>
      <c r="AE37" s="277">
        <f t="shared" si="14"/>
        <v>0</v>
      </c>
    </row>
    <row r="38" spans="1:31" ht="18.75" customHeight="1">
      <c r="A38" s="265">
        <f t="shared" si="16"/>
        <v>30</v>
      </c>
      <c r="B38" s="266" t="s">
        <v>298</v>
      </c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7">
        <f t="shared" si="20"/>
        <v>0</v>
      </c>
      <c r="Q38" s="265">
        <f t="shared" si="17"/>
        <v>30</v>
      </c>
      <c r="R38" s="266" t="s">
        <v>298</v>
      </c>
      <c r="S38" s="276">
        <f t="shared" si="15"/>
        <v>0</v>
      </c>
      <c r="T38" s="276">
        <f t="shared" si="3"/>
        <v>0</v>
      </c>
      <c r="U38" s="276">
        <f t="shared" si="4"/>
        <v>0</v>
      </c>
      <c r="V38" s="276">
        <f t="shared" si="5"/>
        <v>0</v>
      </c>
      <c r="W38" s="276">
        <f t="shared" si="6"/>
        <v>0</v>
      </c>
      <c r="X38" s="276">
        <f t="shared" si="7"/>
        <v>0</v>
      </c>
      <c r="Y38" s="276">
        <f t="shared" si="8"/>
        <v>0</v>
      </c>
      <c r="Z38" s="276">
        <f t="shared" si="9"/>
        <v>0</v>
      </c>
      <c r="AA38" s="276">
        <f t="shared" si="10"/>
        <v>0</v>
      </c>
      <c r="AB38" s="276">
        <f t="shared" si="11"/>
        <v>0</v>
      </c>
      <c r="AC38" s="276">
        <f t="shared" si="12"/>
        <v>0</v>
      </c>
      <c r="AD38" s="276">
        <f t="shared" si="13"/>
        <v>0</v>
      </c>
      <c r="AE38" s="277">
        <f t="shared" si="14"/>
        <v>0</v>
      </c>
    </row>
    <row r="39" spans="1:31" ht="18.75" customHeight="1">
      <c r="A39" s="265">
        <f t="shared" si="16"/>
        <v>31</v>
      </c>
      <c r="B39" s="266" t="s">
        <v>299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7">
        <f t="shared" si="20"/>
        <v>0</v>
      </c>
      <c r="Q39" s="265">
        <f t="shared" si="17"/>
        <v>31</v>
      </c>
      <c r="R39" s="266" t="s">
        <v>299</v>
      </c>
      <c r="S39" s="276">
        <f t="shared" si="15"/>
        <v>0</v>
      </c>
      <c r="T39" s="276">
        <f t="shared" si="3"/>
        <v>0</v>
      </c>
      <c r="U39" s="276">
        <f t="shared" si="4"/>
        <v>0</v>
      </c>
      <c r="V39" s="276">
        <f t="shared" si="5"/>
        <v>0</v>
      </c>
      <c r="W39" s="276">
        <f t="shared" si="6"/>
        <v>0</v>
      </c>
      <c r="X39" s="276">
        <f t="shared" si="7"/>
        <v>0</v>
      </c>
      <c r="Y39" s="276">
        <f t="shared" si="8"/>
        <v>0</v>
      </c>
      <c r="Z39" s="276">
        <f t="shared" si="9"/>
        <v>0</v>
      </c>
      <c r="AA39" s="276">
        <f t="shared" si="10"/>
        <v>0</v>
      </c>
      <c r="AB39" s="276">
        <f t="shared" si="11"/>
        <v>0</v>
      </c>
      <c r="AC39" s="276">
        <f t="shared" si="12"/>
        <v>0</v>
      </c>
      <c r="AD39" s="276">
        <f t="shared" si="13"/>
        <v>0</v>
      </c>
      <c r="AE39" s="277">
        <f t="shared" si="14"/>
        <v>0</v>
      </c>
    </row>
    <row r="40" spans="1:31" ht="18.75" customHeight="1">
      <c r="A40" s="265">
        <f t="shared" si="16"/>
        <v>32</v>
      </c>
      <c r="B40" s="266" t="s">
        <v>300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7">
        <f t="shared" si="20"/>
        <v>0</v>
      </c>
      <c r="Q40" s="265">
        <f t="shared" si="17"/>
        <v>32</v>
      </c>
      <c r="R40" s="266" t="s">
        <v>300</v>
      </c>
      <c r="S40" s="276">
        <f t="shared" si="15"/>
        <v>0</v>
      </c>
      <c r="T40" s="276">
        <f t="shared" si="3"/>
        <v>0</v>
      </c>
      <c r="U40" s="276">
        <f t="shared" si="4"/>
        <v>0</v>
      </c>
      <c r="V40" s="276">
        <f t="shared" si="5"/>
        <v>0</v>
      </c>
      <c r="W40" s="276">
        <f t="shared" si="6"/>
        <v>0</v>
      </c>
      <c r="X40" s="276">
        <f t="shared" si="7"/>
        <v>0</v>
      </c>
      <c r="Y40" s="276">
        <f t="shared" si="8"/>
        <v>0</v>
      </c>
      <c r="Z40" s="276">
        <f t="shared" si="9"/>
        <v>0</v>
      </c>
      <c r="AA40" s="276">
        <f t="shared" si="10"/>
        <v>0</v>
      </c>
      <c r="AB40" s="276">
        <f t="shared" si="11"/>
        <v>0</v>
      </c>
      <c r="AC40" s="276">
        <f t="shared" si="12"/>
        <v>0</v>
      </c>
      <c r="AD40" s="276">
        <f t="shared" si="13"/>
        <v>0</v>
      </c>
      <c r="AE40" s="277">
        <f t="shared" si="14"/>
        <v>0</v>
      </c>
    </row>
    <row r="41" spans="1:31" ht="18.75" customHeight="1">
      <c r="A41" s="265">
        <f t="shared" si="16"/>
        <v>33</v>
      </c>
      <c r="B41" s="266" t="s">
        <v>301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7">
        <f t="shared" si="20"/>
        <v>0</v>
      </c>
      <c r="Q41" s="265">
        <f t="shared" si="17"/>
        <v>33</v>
      </c>
      <c r="R41" s="266" t="s">
        <v>301</v>
      </c>
      <c r="S41" s="276">
        <f t="shared" si="15"/>
        <v>0</v>
      </c>
      <c r="T41" s="276">
        <f t="shared" si="3"/>
        <v>0</v>
      </c>
      <c r="U41" s="276">
        <f t="shared" si="4"/>
        <v>0</v>
      </c>
      <c r="V41" s="276">
        <f t="shared" si="5"/>
        <v>0</v>
      </c>
      <c r="W41" s="276">
        <f t="shared" si="6"/>
        <v>0</v>
      </c>
      <c r="X41" s="276">
        <f t="shared" si="7"/>
        <v>0</v>
      </c>
      <c r="Y41" s="276">
        <f t="shared" si="8"/>
        <v>0</v>
      </c>
      <c r="Z41" s="276">
        <f t="shared" si="9"/>
        <v>0</v>
      </c>
      <c r="AA41" s="276">
        <f t="shared" si="10"/>
        <v>0</v>
      </c>
      <c r="AB41" s="276">
        <f t="shared" si="11"/>
        <v>0</v>
      </c>
      <c r="AC41" s="276">
        <f t="shared" si="12"/>
        <v>0</v>
      </c>
      <c r="AD41" s="276">
        <f t="shared" si="13"/>
        <v>0</v>
      </c>
      <c r="AE41" s="277">
        <f t="shared" si="14"/>
        <v>0</v>
      </c>
    </row>
    <row r="42" spans="1:31" ht="18.75" customHeight="1">
      <c r="A42" s="265">
        <f t="shared" si="16"/>
        <v>34</v>
      </c>
      <c r="B42" s="266" t="s">
        <v>302</v>
      </c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7">
        <f t="shared" si="20"/>
        <v>0</v>
      </c>
      <c r="Q42" s="265">
        <f t="shared" si="17"/>
        <v>34</v>
      </c>
      <c r="R42" s="266" t="s">
        <v>302</v>
      </c>
      <c r="S42" s="276">
        <f t="shared" si="15"/>
        <v>0</v>
      </c>
      <c r="T42" s="276">
        <f t="shared" si="3"/>
        <v>0</v>
      </c>
      <c r="U42" s="276">
        <f t="shared" si="4"/>
        <v>0</v>
      </c>
      <c r="V42" s="276">
        <f t="shared" si="5"/>
        <v>0</v>
      </c>
      <c r="W42" s="276">
        <f t="shared" si="6"/>
        <v>0</v>
      </c>
      <c r="X42" s="276">
        <f t="shared" si="7"/>
        <v>0</v>
      </c>
      <c r="Y42" s="276">
        <f t="shared" si="8"/>
        <v>0</v>
      </c>
      <c r="Z42" s="276">
        <f t="shared" si="9"/>
        <v>0</v>
      </c>
      <c r="AA42" s="276">
        <f t="shared" si="10"/>
        <v>0</v>
      </c>
      <c r="AB42" s="276">
        <f t="shared" si="11"/>
        <v>0</v>
      </c>
      <c r="AC42" s="276">
        <f t="shared" si="12"/>
        <v>0</v>
      </c>
      <c r="AD42" s="276">
        <f t="shared" si="13"/>
        <v>0</v>
      </c>
      <c r="AE42" s="277">
        <f t="shared" si="14"/>
        <v>0</v>
      </c>
    </row>
    <row r="43" spans="1:31" ht="18.75" customHeight="1">
      <c r="A43" s="265">
        <f t="shared" si="16"/>
        <v>35</v>
      </c>
      <c r="B43" s="266" t="s">
        <v>303</v>
      </c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7">
        <f t="shared" si="20"/>
        <v>0</v>
      </c>
      <c r="Q43" s="265">
        <f t="shared" si="17"/>
        <v>35</v>
      </c>
      <c r="R43" s="266" t="s">
        <v>303</v>
      </c>
      <c r="S43" s="276">
        <f t="shared" si="15"/>
        <v>0</v>
      </c>
      <c r="T43" s="276">
        <f t="shared" si="3"/>
        <v>0</v>
      </c>
      <c r="U43" s="276">
        <f t="shared" si="4"/>
        <v>0</v>
      </c>
      <c r="V43" s="276">
        <f t="shared" si="5"/>
        <v>0</v>
      </c>
      <c r="W43" s="276">
        <f t="shared" si="6"/>
        <v>0</v>
      </c>
      <c r="X43" s="276">
        <f t="shared" si="7"/>
        <v>0</v>
      </c>
      <c r="Y43" s="276">
        <f t="shared" si="8"/>
        <v>0</v>
      </c>
      <c r="Z43" s="276">
        <f t="shared" si="9"/>
        <v>0</v>
      </c>
      <c r="AA43" s="276">
        <f t="shared" si="10"/>
        <v>0</v>
      </c>
      <c r="AB43" s="276">
        <f t="shared" si="11"/>
        <v>0</v>
      </c>
      <c r="AC43" s="276">
        <f t="shared" si="12"/>
        <v>0</v>
      </c>
      <c r="AD43" s="276">
        <f t="shared" si="13"/>
        <v>0</v>
      </c>
      <c r="AE43" s="277">
        <f t="shared" si="14"/>
        <v>0</v>
      </c>
    </row>
    <row r="44" spans="1:31" ht="18.75" customHeight="1">
      <c r="A44" s="265">
        <f t="shared" si="16"/>
        <v>36</v>
      </c>
      <c r="B44" s="266" t="s">
        <v>304</v>
      </c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7">
        <f t="shared" si="20"/>
        <v>0</v>
      </c>
      <c r="Q44" s="265">
        <f t="shared" si="17"/>
        <v>36</v>
      </c>
      <c r="R44" s="266" t="s">
        <v>304</v>
      </c>
      <c r="S44" s="276">
        <f t="shared" si="15"/>
        <v>0</v>
      </c>
      <c r="T44" s="276">
        <f t="shared" si="3"/>
        <v>0</v>
      </c>
      <c r="U44" s="276">
        <f t="shared" si="4"/>
        <v>0</v>
      </c>
      <c r="V44" s="276">
        <f t="shared" si="5"/>
        <v>0</v>
      </c>
      <c r="W44" s="276">
        <f t="shared" si="6"/>
        <v>0</v>
      </c>
      <c r="X44" s="276">
        <f t="shared" si="7"/>
        <v>0</v>
      </c>
      <c r="Y44" s="276">
        <f t="shared" si="8"/>
        <v>0</v>
      </c>
      <c r="Z44" s="276">
        <f t="shared" si="9"/>
        <v>0</v>
      </c>
      <c r="AA44" s="276">
        <f t="shared" si="10"/>
        <v>0</v>
      </c>
      <c r="AB44" s="276">
        <f t="shared" si="11"/>
        <v>0</v>
      </c>
      <c r="AC44" s="276">
        <f t="shared" si="12"/>
        <v>0</v>
      </c>
      <c r="AD44" s="276">
        <f t="shared" si="13"/>
        <v>0</v>
      </c>
      <c r="AE44" s="277">
        <f t="shared" si="14"/>
        <v>0</v>
      </c>
    </row>
    <row r="45" spans="1:31" ht="18.75" customHeight="1">
      <c r="A45" s="265">
        <f t="shared" si="16"/>
        <v>37</v>
      </c>
      <c r="B45" s="266" t="s">
        <v>305</v>
      </c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7">
        <f t="shared" si="20"/>
        <v>0</v>
      </c>
      <c r="Q45" s="265">
        <f t="shared" si="17"/>
        <v>37</v>
      </c>
      <c r="R45" s="266" t="s">
        <v>305</v>
      </c>
      <c r="S45" s="276">
        <f t="shared" si="15"/>
        <v>0</v>
      </c>
      <c r="T45" s="276">
        <f t="shared" si="3"/>
        <v>0</v>
      </c>
      <c r="U45" s="276">
        <f t="shared" si="4"/>
        <v>0</v>
      </c>
      <c r="V45" s="276">
        <f t="shared" si="5"/>
        <v>0</v>
      </c>
      <c r="W45" s="276">
        <f t="shared" si="6"/>
        <v>0</v>
      </c>
      <c r="X45" s="276">
        <f t="shared" si="7"/>
        <v>0</v>
      </c>
      <c r="Y45" s="276">
        <f t="shared" si="8"/>
        <v>0</v>
      </c>
      <c r="Z45" s="276">
        <f t="shared" si="9"/>
        <v>0</v>
      </c>
      <c r="AA45" s="276">
        <f t="shared" si="10"/>
        <v>0</v>
      </c>
      <c r="AB45" s="276">
        <f t="shared" si="11"/>
        <v>0</v>
      </c>
      <c r="AC45" s="276">
        <f t="shared" si="12"/>
        <v>0</v>
      </c>
      <c r="AD45" s="276">
        <f t="shared" si="13"/>
        <v>0</v>
      </c>
      <c r="AE45" s="277">
        <f t="shared" si="14"/>
        <v>0</v>
      </c>
    </row>
    <row r="46" spans="1:31" ht="18.75" customHeight="1">
      <c r="A46" s="265">
        <f t="shared" si="16"/>
        <v>38</v>
      </c>
      <c r="B46" s="266" t="s">
        <v>306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7">
        <f t="shared" si="20"/>
        <v>0</v>
      </c>
      <c r="Q46" s="265">
        <f t="shared" si="17"/>
        <v>38</v>
      </c>
      <c r="R46" s="266" t="s">
        <v>306</v>
      </c>
      <c r="S46" s="276">
        <f t="shared" si="15"/>
        <v>0</v>
      </c>
      <c r="T46" s="276">
        <f t="shared" si="3"/>
        <v>0</v>
      </c>
      <c r="U46" s="276">
        <f t="shared" si="4"/>
        <v>0</v>
      </c>
      <c r="V46" s="276">
        <f t="shared" si="5"/>
        <v>0</v>
      </c>
      <c r="W46" s="276">
        <f t="shared" si="6"/>
        <v>0</v>
      </c>
      <c r="X46" s="276">
        <f t="shared" si="7"/>
        <v>0</v>
      </c>
      <c r="Y46" s="276">
        <f t="shared" si="8"/>
        <v>0</v>
      </c>
      <c r="Z46" s="276">
        <f t="shared" si="9"/>
        <v>0</v>
      </c>
      <c r="AA46" s="276">
        <f t="shared" si="10"/>
        <v>0</v>
      </c>
      <c r="AB46" s="276">
        <f t="shared" si="11"/>
        <v>0</v>
      </c>
      <c r="AC46" s="276">
        <f t="shared" si="12"/>
        <v>0</v>
      </c>
      <c r="AD46" s="276">
        <f t="shared" si="13"/>
        <v>0</v>
      </c>
      <c r="AE46" s="277">
        <f t="shared" si="14"/>
        <v>0</v>
      </c>
    </row>
    <row r="47" spans="1:31" ht="18.75" customHeight="1">
      <c r="A47" s="265">
        <f t="shared" si="16"/>
        <v>39</v>
      </c>
      <c r="B47" s="266" t="s">
        <v>307</v>
      </c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7">
        <f t="shared" si="20"/>
        <v>0</v>
      </c>
      <c r="Q47" s="265">
        <f t="shared" si="17"/>
        <v>39</v>
      </c>
      <c r="R47" s="266" t="s">
        <v>307</v>
      </c>
      <c r="S47" s="276">
        <f t="shared" si="15"/>
        <v>0</v>
      </c>
      <c r="T47" s="276">
        <f t="shared" si="3"/>
        <v>0</v>
      </c>
      <c r="U47" s="276">
        <f t="shared" si="4"/>
        <v>0</v>
      </c>
      <c r="V47" s="276">
        <f t="shared" si="5"/>
        <v>0</v>
      </c>
      <c r="W47" s="276">
        <f t="shared" si="6"/>
        <v>0</v>
      </c>
      <c r="X47" s="276">
        <f t="shared" si="7"/>
        <v>0</v>
      </c>
      <c r="Y47" s="276">
        <f t="shared" si="8"/>
        <v>0</v>
      </c>
      <c r="Z47" s="276">
        <f t="shared" si="9"/>
        <v>0</v>
      </c>
      <c r="AA47" s="276">
        <f t="shared" si="10"/>
        <v>0</v>
      </c>
      <c r="AB47" s="276">
        <f t="shared" si="11"/>
        <v>0</v>
      </c>
      <c r="AC47" s="276">
        <f t="shared" si="12"/>
        <v>0</v>
      </c>
      <c r="AD47" s="276">
        <f t="shared" si="13"/>
        <v>0</v>
      </c>
      <c r="AE47" s="277">
        <f t="shared" si="14"/>
        <v>0</v>
      </c>
    </row>
    <row r="48" spans="1:31" ht="18.75" customHeight="1">
      <c r="A48" s="265">
        <f t="shared" si="16"/>
        <v>40</v>
      </c>
      <c r="B48" s="266" t="s">
        <v>308</v>
      </c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7">
        <f t="shared" si="20"/>
        <v>0</v>
      </c>
      <c r="Q48" s="265">
        <f t="shared" si="17"/>
        <v>40</v>
      </c>
      <c r="R48" s="266" t="s">
        <v>308</v>
      </c>
      <c r="S48" s="276">
        <f t="shared" si="15"/>
        <v>0</v>
      </c>
      <c r="T48" s="276">
        <f t="shared" si="3"/>
        <v>0</v>
      </c>
      <c r="U48" s="276">
        <f t="shared" si="4"/>
        <v>0</v>
      </c>
      <c r="V48" s="276">
        <f t="shared" si="5"/>
        <v>0</v>
      </c>
      <c r="W48" s="276">
        <f t="shared" si="6"/>
        <v>0</v>
      </c>
      <c r="X48" s="276">
        <f t="shared" si="7"/>
        <v>0</v>
      </c>
      <c r="Y48" s="276">
        <f t="shared" si="8"/>
        <v>0</v>
      </c>
      <c r="Z48" s="276">
        <f t="shared" si="9"/>
        <v>0</v>
      </c>
      <c r="AA48" s="276">
        <f t="shared" si="10"/>
        <v>0</v>
      </c>
      <c r="AB48" s="276">
        <f t="shared" si="11"/>
        <v>0</v>
      </c>
      <c r="AC48" s="276">
        <f t="shared" si="12"/>
        <v>0</v>
      </c>
      <c r="AD48" s="276">
        <f t="shared" si="13"/>
        <v>0</v>
      </c>
      <c r="AE48" s="277">
        <f t="shared" si="14"/>
        <v>0</v>
      </c>
    </row>
    <row r="49" spans="1:31" ht="18.75" customHeight="1">
      <c r="A49" s="265">
        <f t="shared" si="16"/>
        <v>41</v>
      </c>
      <c r="B49" s="266" t="s">
        <v>309</v>
      </c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7">
        <f t="shared" si="20"/>
        <v>0</v>
      </c>
      <c r="Q49" s="265">
        <f t="shared" si="17"/>
        <v>41</v>
      </c>
      <c r="R49" s="266" t="s">
        <v>309</v>
      </c>
      <c r="S49" s="276">
        <f t="shared" si="15"/>
        <v>0</v>
      </c>
      <c r="T49" s="276">
        <f t="shared" si="3"/>
        <v>0</v>
      </c>
      <c r="U49" s="276">
        <f t="shared" si="4"/>
        <v>0</v>
      </c>
      <c r="V49" s="276">
        <f t="shared" si="5"/>
        <v>0</v>
      </c>
      <c r="W49" s="276">
        <f t="shared" si="6"/>
        <v>0</v>
      </c>
      <c r="X49" s="276">
        <f t="shared" si="7"/>
        <v>0</v>
      </c>
      <c r="Y49" s="276">
        <f t="shared" si="8"/>
        <v>0</v>
      </c>
      <c r="Z49" s="276">
        <f t="shared" si="9"/>
        <v>0</v>
      </c>
      <c r="AA49" s="276">
        <f t="shared" si="10"/>
        <v>0</v>
      </c>
      <c r="AB49" s="276">
        <f t="shared" si="11"/>
        <v>0</v>
      </c>
      <c r="AC49" s="276">
        <f t="shared" si="12"/>
        <v>0</v>
      </c>
      <c r="AD49" s="276">
        <f t="shared" si="13"/>
        <v>0</v>
      </c>
      <c r="AE49" s="277">
        <f t="shared" si="14"/>
        <v>0</v>
      </c>
    </row>
    <row r="50" spans="1:31" ht="18.75" customHeight="1">
      <c r="A50" s="265">
        <f t="shared" si="16"/>
        <v>42</v>
      </c>
      <c r="B50" s="266" t="s">
        <v>310</v>
      </c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7">
        <f t="shared" si="20"/>
        <v>0</v>
      </c>
      <c r="Q50" s="265">
        <f t="shared" si="17"/>
        <v>42</v>
      </c>
      <c r="R50" s="266" t="s">
        <v>310</v>
      </c>
      <c r="S50" s="276">
        <f t="shared" si="15"/>
        <v>0</v>
      </c>
      <c r="T50" s="276">
        <f t="shared" si="3"/>
        <v>0</v>
      </c>
      <c r="U50" s="276">
        <f t="shared" si="4"/>
        <v>0</v>
      </c>
      <c r="V50" s="276">
        <f t="shared" si="5"/>
        <v>0</v>
      </c>
      <c r="W50" s="276">
        <f t="shared" si="6"/>
        <v>0</v>
      </c>
      <c r="X50" s="276">
        <f t="shared" si="7"/>
        <v>0</v>
      </c>
      <c r="Y50" s="276">
        <f t="shared" si="8"/>
        <v>0</v>
      </c>
      <c r="Z50" s="276">
        <f t="shared" si="9"/>
        <v>0</v>
      </c>
      <c r="AA50" s="276">
        <f t="shared" si="10"/>
        <v>0</v>
      </c>
      <c r="AB50" s="276">
        <f t="shared" si="11"/>
        <v>0</v>
      </c>
      <c r="AC50" s="276">
        <f t="shared" si="12"/>
        <v>0</v>
      </c>
      <c r="AD50" s="276">
        <f t="shared" si="13"/>
        <v>0</v>
      </c>
      <c r="AE50" s="277">
        <f t="shared" si="14"/>
        <v>0</v>
      </c>
    </row>
    <row r="51" spans="1:31" ht="18.75" customHeight="1">
      <c r="A51" s="265">
        <f t="shared" si="16"/>
        <v>43</v>
      </c>
      <c r="B51" s="266" t="s">
        <v>311</v>
      </c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7">
        <f t="shared" si="20"/>
        <v>0</v>
      </c>
      <c r="Q51" s="265">
        <f t="shared" si="17"/>
        <v>43</v>
      </c>
      <c r="R51" s="266" t="s">
        <v>311</v>
      </c>
      <c r="S51" s="276">
        <f t="shared" si="15"/>
        <v>0</v>
      </c>
      <c r="T51" s="276">
        <f t="shared" si="3"/>
        <v>0</v>
      </c>
      <c r="U51" s="276">
        <f t="shared" si="4"/>
        <v>0</v>
      </c>
      <c r="V51" s="276">
        <f t="shared" si="5"/>
        <v>0</v>
      </c>
      <c r="W51" s="276">
        <f t="shared" si="6"/>
        <v>0</v>
      </c>
      <c r="X51" s="276">
        <f t="shared" si="7"/>
        <v>0</v>
      </c>
      <c r="Y51" s="276">
        <f t="shared" si="8"/>
        <v>0</v>
      </c>
      <c r="Z51" s="276">
        <f t="shared" si="9"/>
        <v>0</v>
      </c>
      <c r="AA51" s="276">
        <f t="shared" si="10"/>
        <v>0</v>
      </c>
      <c r="AB51" s="276">
        <f t="shared" si="11"/>
        <v>0</v>
      </c>
      <c r="AC51" s="276">
        <f t="shared" si="12"/>
        <v>0</v>
      </c>
      <c r="AD51" s="276">
        <f t="shared" si="13"/>
        <v>0</v>
      </c>
      <c r="AE51" s="277">
        <f t="shared" si="14"/>
        <v>0</v>
      </c>
    </row>
    <row r="52" spans="1:31" ht="18.75" customHeight="1">
      <c r="A52" s="265">
        <f t="shared" si="16"/>
        <v>44</v>
      </c>
      <c r="B52" s="266" t="s">
        <v>312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7">
        <f t="shared" si="20"/>
        <v>0</v>
      </c>
      <c r="Q52" s="265">
        <f t="shared" si="17"/>
        <v>44</v>
      </c>
      <c r="R52" s="266" t="s">
        <v>312</v>
      </c>
      <c r="S52" s="276">
        <f t="shared" si="15"/>
        <v>0</v>
      </c>
      <c r="T52" s="276">
        <f t="shared" si="3"/>
        <v>0</v>
      </c>
      <c r="U52" s="276">
        <f t="shared" si="4"/>
        <v>0</v>
      </c>
      <c r="V52" s="276">
        <f t="shared" si="5"/>
        <v>0</v>
      </c>
      <c r="W52" s="276">
        <f t="shared" si="6"/>
        <v>0</v>
      </c>
      <c r="X52" s="276">
        <f t="shared" si="7"/>
        <v>0</v>
      </c>
      <c r="Y52" s="276">
        <f t="shared" si="8"/>
        <v>0</v>
      </c>
      <c r="Z52" s="276">
        <f t="shared" si="9"/>
        <v>0</v>
      </c>
      <c r="AA52" s="276">
        <f t="shared" si="10"/>
        <v>0</v>
      </c>
      <c r="AB52" s="276">
        <f t="shared" si="11"/>
        <v>0</v>
      </c>
      <c r="AC52" s="276">
        <f t="shared" si="12"/>
        <v>0</v>
      </c>
      <c r="AD52" s="276">
        <f t="shared" si="13"/>
        <v>0</v>
      </c>
      <c r="AE52" s="277">
        <f t="shared" si="14"/>
        <v>0</v>
      </c>
    </row>
    <row r="53" spans="1:31" ht="18.75" customHeight="1" thickBot="1">
      <c r="A53" s="265">
        <f t="shared" si="16"/>
        <v>45</v>
      </c>
      <c r="B53" s="282" t="s">
        <v>40</v>
      </c>
      <c r="C53" s="283">
        <f>SUM(C26:C52)</f>
        <v>0</v>
      </c>
      <c r="D53" s="283">
        <f aca="true" t="shared" si="22" ref="D53:N53">SUM(D26:D52)</f>
        <v>0</v>
      </c>
      <c r="E53" s="283">
        <f t="shared" si="22"/>
        <v>0</v>
      </c>
      <c r="F53" s="283">
        <f t="shared" si="22"/>
        <v>0</v>
      </c>
      <c r="G53" s="283">
        <f t="shared" si="22"/>
        <v>0</v>
      </c>
      <c r="H53" s="283">
        <f t="shared" si="22"/>
        <v>0</v>
      </c>
      <c r="I53" s="283">
        <f t="shared" si="22"/>
        <v>0</v>
      </c>
      <c r="J53" s="283">
        <f t="shared" si="22"/>
        <v>0</v>
      </c>
      <c r="K53" s="283">
        <f t="shared" si="22"/>
        <v>0</v>
      </c>
      <c r="L53" s="283">
        <f t="shared" si="22"/>
        <v>0</v>
      </c>
      <c r="M53" s="283">
        <f t="shared" si="22"/>
        <v>0</v>
      </c>
      <c r="N53" s="283">
        <f t="shared" si="22"/>
        <v>0</v>
      </c>
      <c r="O53" s="283">
        <f t="shared" si="20"/>
        <v>0</v>
      </c>
      <c r="P53" s="284"/>
      <c r="Q53" s="265">
        <f t="shared" si="17"/>
        <v>45</v>
      </c>
      <c r="R53" s="282" t="s">
        <v>40</v>
      </c>
      <c r="S53" s="283">
        <f t="shared" si="15"/>
        <v>0</v>
      </c>
      <c r="T53" s="283">
        <f t="shared" si="3"/>
        <v>0</v>
      </c>
      <c r="U53" s="283">
        <f t="shared" si="4"/>
        <v>0</v>
      </c>
      <c r="V53" s="283">
        <f t="shared" si="5"/>
        <v>0</v>
      </c>
      <c r="W53" s="283">
        <f t="shared" si="6"/>
        <v>0</v>
      </c>
      <c r="X53" s="283">
        <f t="shared" si="7"/>
        <v>0</v>
      </c>
      <c r="Y53" s="283">
        <f t="shared" si="8"/>
        <v>0</v>
      </c>
      <c r="Z53" s="283">
        <f t="shared" si="9"/>
        <v>0</v>
      </c>
      <c r="AA53" s="283">
        <f t="shared" si="10"/>
        <v>0</v>
      </c>
      <c r="AB53" s="283">
        <f t="shared" si="11"/>
        <v>0</v>
      </c>
      <c r="AC53" s="283">
        <f t="shared" si="12"/>
        <v>0</v>
      </c>
      <c r="AD53" s="283">
        <f t="shared" si="13"/>
        <v>0</v>
      </c>
      <c r="AE53" s="283">
        <f t="shared" si="14"/>
        <v>0</v>
      </c>
    </row>
    <row r="54" spans="1:31" ht="18.75" customHeight="1" thickBot="1" thickTop="1">
      <c r="A54" s="265">
        <f t="shared" si="16"/>
        <v>46</v>
      </c>
      <c r="B54" s="285" t="s">
        <v>70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3">
        <f t="shared" si="20"/>
        <v>0</v>
      </c>
      <c r="Q54" s="265">
        <f t="shared" si="17"/>
        <v>46</v>
      </c>
      <c r="R54" s="285" t="s">
        <v>70</v>
      </c>
      <c r="S54" s="286">
        <f t="shared" si="15"/>
        <v>0</v>
      </c>
      <c r="T54" s="286">
        <f t="shared" si="3"/>
        <v>0</v>
      </c>
      <c r="U54" s="286">
        <f t="shared" si="4"/>
        <v>0</v>
      </c>
      <c r="V54" s="286">
        <f t="shared" si="5"/>
        <v>0</v>
      </c>
      <c r="W54" s="286">
        <f t="shared" si="6"/>
        <v>0</v>
      </c>
      <c r="X54" s="286">
        <f t="shared" si="7"/>
        <v>0</v>
      </c>
      <c r="Y54" s="286">
        <f t="shared" si="8"/>
        <v>0</v>
      </c>
      <c r="Z54" s="286">
        <f t="shared" si="9"/>
        <v>0</v>
      </c>
      <c r="AA54" s="286">
        <f t="shared" si="10"/>
        <v>0</v>
      </c>
      <c r="AB54" s="286">
        <f t="shared" si="11"/>
        <v>0</v>
      </c>
      <c r="AC54" s="286">
        <f t="shared" si="12"/>
        <v>0</v>
      </c>
      <c r="AD54" s="286">
        <f t="shared" si="13"/>
        <v>0</v>
      </c>
      <c r="AE54" s="283">
        <f t="shared" si="14"/>
        <v>0</v>
      </c>
    </row>
    <row r="55" spans="1:31" ht="18.75" customHeight="1" thickTop="1">
      <c r="A55" s="265">
        <f t="shared" si="16"/>
        <v>47</v>
      </c>
      <c r="B55" s="287" t="s">
        <v>71</v>
      </c>
      <c r="C55" s="288">
        <f aca="true" t="shared" si="23" ref="C55:N55">SUM(C53:C54)</f>
        <v>0</v>
      </c>
      <c r="D55" s="288">
        <f t="shared" si="23"/>
        <v>0</v>
      </c>
      <c r="E55" s="288">
        <f t="shared" si="23"/>
        <v>0</v>
      </c>
      <c r="F55" s="288">
        <f t="shared" si="23"/>
        <v>0</v>
      </c>
      <c r="G55" s="288">
        <f t="shared" si="23"/>
        <v>0</v>
      </c>
      <c r="H55" s="288">
        <f t="shared" si="23"/>
        <v>0</v>
      </c>
      <c r="I55" s="288">
        <f t="shared" si="23"/>
        <v>0</v>
      </c>
      <c r="J55" s="288">
        <f t="shared" si="23"/>
        <v>0</v>
      </c>
      <c r="K55" s="288">
        <f t="shared" si="23"/>
        <v>0</v>
      </c>
      <c r="L55" s="288">
        <f t="shared" si="23"/>
        <v>0</v>
      </c>
      <c r="M55" s="288">
        <f t="shared" si="23"/>
        <v>0</v>
      </c>
      <c r="N55" s="288">
        <f t="shared" si="23"/>
        <v>0</v>
      </c>
      <c r="O55" s="288">
        <f t="shared" si="20"/>
        <v>0</v>
      </c>
      <c r="Q55" s="265">
        <f t="shared" si="17"/>
        <v>47</v>
      </c>
      <c r="R55" s="287" t="s">
        <v>71</v>
      </c>
      <c r="S55" s="288">
        <f t="shared" si="15"/>
        <v>0</v>
      </c>
      <c r="T55" s="288">
        <f t="shared" si="3"/>
        <v>0</v>
      </c>
      <c r="U55" s="288">
        <f t="shared" si="4"/>
        <v>0</v>
      </c>
      <c r="V55" s="288">
        <f t="shared" si="5"/>
        <v>0</v>
      </c>
      <c r="W55" s="288">
        <f t="shared" si="6"/>
        <v>0</v>
      </c>
      <c r="X55" s="288">
        <f t="shared" si="7"/>
        <v>0</v>
      </c>
      <c r="Y55" s="288">
        <f t="shared" si="8"/>
        <v>0</v>
      </c>
      <c r="Z55" s="288">
        <f t="shared" si="9"/>
        <v>0</v>
      </c>
      <c r="AA55" s="288">
        <f t="shared" si="10"/>
        <v>0</v>
      </c>
      <c r="AB55" s="288">
        <f t="shared" si="11"/>
        <v>0</v>
      </c>
      <c r="AC55" s="288">
        <f t="shared" si="12"/>
        <v>0</v>
      </c>
      <c r="AD55" s="288">
        <f t="shared" si="13"/>
        <v>0</v>
      </c>
      <c r="AE55" s="288">
        <f t="shared" si="14"/>
        <v>0</v>
      </c>
    </row>
    <row r="56" spans="1:31" ht="18.75" customHeight="1">
      <c r="A56" s="265">
        <f t="shared" si="16"/>
        <v>48</v>
      </c>
      <c r="B56" s="289" t="s">
        <v>72</v>
      </c>
      <c r="C56" s="290">
        <f aca="true" t="shared" si="24" ref="C56:N56">C14-C55</f>
        <v>0</v>
      </c>
      <c r="D56" s="290">
        <f t="shared" si="24"/>
        <v>0</v>
      </c>
      <c r="E56" s="290">
        <f t="shared" si="24"/>
        <v>0</v>
      </c>
      <c r="F56" s="290">
        <f t="shared" si="24"/>
        <v>0</v>
      </c>
      <c r="G56" s="290">
        <f t="shared" si="24"/>
        <v>0</v>
      </c>
      <c r="H56" s="290">
        <f t="shared" si="24"/>
        <v>0</v>
      </c>
      <c r="I56" s="290">
        <f t="shared" si="24"/>
        <v>0</v>
      </c>
      <c r="J56" s="290">
        <f t="shared" si="24"/>
        <v>0</v>
      </c>
      <c r="K56" s="290">
        <f t="shared" si="24"/>
        <v>0</v>
      </c>
      <c r="L56" s="290">
        <f t="shared" si="24"/>
        <v>0</v>
      </c>
      <c r="M56" s="290">
        <f t="shared" si="24"/>
        <v>0</v>
      </c>
      <c r="N56" s="290">
        <f t="shared" si="24"/>
        <v>0</v>
      </c>
      <c r="O56" s="277">
        <f t="shared" si="20"/>
        <v>0</v>
      </c>
      <c r="Q56" s="265">
        <f t="shared" si="17"/>
        <v>48</v>
      </c>
      <c r="R56" s="289" t="s">
        <v>72</v>
      </c>
      <c r="S56" s="290">
        <f t="shared" si="15"/>
        <v>0</v>
      </c>
      <c r="T56" s="290">
        <f t="shared" si="3"/>
        <v>0</v>
      </c>
      <c r="U56" s="290">
        <f t="shared" si="4"/>
        <v>0</v>
      </c>
      <c r="V56" s="290">
        <f t="shared" si="5"/>
        <v>0</v>
      </c>
      <c r="W56" s="290">
        <f t="shared" si="6"/>
        <v>0</v>
      </c>
      <c r="X56" s="290">
        <f t="shared" si="7"/>
        <v>0</v>
      </c>
      <c r="Y56" s="290">
        <f t="shared" si="8"/>
        <v>0</v>
      </c>
      <c r="Z56" s="290">
        <f t="shared" si="9"/>
        <v>0</v>
      </c>
      <c r="AA56" s="290">
        <f t="shared" si="10"/>
        <v>0</v>
      </c>
      <c r="AB56" s="290">
        <f t="shared" si="11"/>
        <v>0</v>
      </c>
      <c r="AC56" s="290">
        <f t="shared" si="12"/>
        <v>0</v>
      </c>
      <c r="AD56" s="290">
        <f t="shared" si="13"/>
        <v>0</v>
      </c>
      <c r="AE56" s="277">
        <f t="shared" si="14"/>
        <v>0</v>
      </c>
    </row>
    <row r="57" spans="1:31" ht="18.75" customHeight="1" thickBot="1">
      <c r="A57" s="265">
        <f t="shared" si="16"/>
        <v>49</v>
      </c>
      <c r="B57" s="291" t="s">
        <v>73</v>
      </c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92">
        <f t="shared" si="20"/>
        <v>0</v>
      </c>
      <c r="Q57" s="265">
        <f t="shared" si="17"/>
        <v>49</v>
      </c>
      <c r="R57" s="291" t="s">
        <v>73</v>
      </c>
      <c r="S57" s="286">
        <f t="shared" si="15"/>
        <v>0</v>
      </c>
      <c r="T57" s="286">
        <f t="shared" si="3"/>
        <v>0</v>
      </c>
      <c r="U57" s="286">
        <f t="shared" si="4"/>
        <v>0</v>
      </c>
      <c r="V57" s="286">
        <f t="shared" si="5"/>
        <v>0</v>
      </c>
      <c r="W57" s="286">
        <f t="shared" si="6"/>
        <v>0</v>
      </c>
      <c r="X57" s="286">
        <f t="shared" si="7"/>
        <v>0</v>
      </c>
      <c r="Y57" s="286">
        <f t="shared" si="8"/>
        <v>0</v>
      </c>
      <c r="Z57" s="286">
        <f t="shared" si="9"/>
        <v>0</v>
      </c>
      <c r="AA57" s="286">
        <f t="shared" si="10"/>
        <v>0</v>
      </c>
      <c r="AB57" s="286">
        <f t="shared" si="11"/>
        <v>0</v>
      </c>
      <c r="AC57" s="286">
        <f t="shared" si="12"/>
        <v>0</v>
      </c>
      <c r="AD57" s="286">
        <f t="shared" si="13"/>
        <v>0</v>
      </c>
      <c r="AE57" s="292">
        <f t="shared" si="14"/>
        <v>0</v>
      </c>
    </row>
    <row r="58" spans="1:31" ht="18.75" customHeight="1" thickTop="1">
      <c r="A58" s="265">
        <f t="shared" si="16"/>
        <v>50</v>
      </c>
      <c r="B58" s="293" t="s">
        <v>74</v>
      </c>
      <c r="C58" s="288">
        <f>+C19-C55-C57</f>
        <v>0</v>
      </c>
      <c r="D58" s="288">
        <f aca="true" t="shared" si="25" ref="D58:N58">+D19-D55-D57</f>
        <v>0</v>
      </c>
      <c r="E58" s="288">
        <f t="shared" si="25"/>
        <v>0</v>
      </c>
      <c r="F58" s="288">
        <f t="shared" si="25"/>
        <v>0</v>
      </c>
      <c r="G58" s="288">
        <f t="shared" si="25"/>
        <v>0</v>
      </c>
      <c r="H58" s="288">
        <f t="shared" si="25"/>
        <v>0</v>
      </c>
      <c r="I58" s="288">
        <f t="shared" si="25"/>
        <v>0</v>
      </c>
      <c r="J58" s="288">
        <f t="shared" si="25"/>
        <v>0</v>
      </c>
      <c r="K58" s="288">
        <f t="shared" si="25"/>
        <v>0</v>
      </c>
      <c r="L58" s="288">
        <f t="shared" si="25"/>
        <v>0</v>
      </c>
      <c r="M58" s="288">
        <f t="shared" si="25"/>
        <v>0</v>
      </c>
      <c r="N58" s="288">
        <f t="shared" si="25"/>
        <v>0</v>
      </c>
      <c r="O58" s="288">
        <f t="shared" si="20"/>
        <v>0</v>
      </c>
      <c r="Q58" s="265">
        <f t="shared" si="17"/>
        <v>50</v>
      </c>
      <c r="R58" s="293" t="s">
        <v>74</v>
      </c>
      <c r="S58" s="288">
        <f t="shared" si="15"/>
        <v>0</v>
      </c>
      <c r="T58" s="288">
        <f t="shared" si="3"/>
        <v>0</v>
      </c>
      <c r="U58" s="288">
        <f t="shared" si="4"/>
        <v>0</v>
      </c>
      <c r="V58" s="288">
        <f t="shared" si="5"/>
        <v>0</v>
      </c>
      <c r="W58" s="288">
        <f t="shared" si="6"/>
        <v>0</v>
      </c>
      <c r="X58" s="288">
        <f t="shared" si="7"/>
        <v>0</v>
      </c>
      <c r="Y58" s="288">
        <f t="shared" si="8"/>
        <v>0</v>
      </c>
      <c r="Z58" s="288">
        <f t="shared" si="9"/>
        <v>0</v>
      </c>
      <c r="AA58" s="288">
        <f t="shared" si="10"/>
        <v>0</v>
      </c>
      <c r="AB58" s="288">
        <f t="shared" si="11"/>
        <v>0</v>
      </c>
      <c r="AC58" s="288">
        <f t="shared" si="12"/>
        <v>0</v>
      </c>
      <c r="AD58" s="288">
        <f t="shared" si="13"/>
        <v>0</v>
      </c>
      <c r="AE58" s="288">
        <f t="shared" si="14"/>
        <v>0</v>
      </c>
    </row>
    <row r="59" spans="1:31" ht="18.75" customHeight="1">
      <c r="A59" s="265">
        <f t="shared" si="16"/>
        <v>51</v>
      </c>
      <c r="B59" s="265" t="s">
        <v>75</v>
      </c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77">
        <f t="shared" si="20"/>
        <v>0</v>
      </c>
      <c r="Q59" s="265">
        <f t="shared" si="17"/>
        <v>51</v>
      </c>
      <c r="R59" s="265" t="s">
        <v>75</v>
      </c>
      <c r="S59" s="294">
        <f t="shared" si="15"/>
        <v>0</v>
      </c>
      <c r="T59" s="294">
        <f t="shared" si="3"/>
        <v>0</v>
      </c>
      <c r="U59" s="294">
        <f t="shared" si="4"/>
        <v>0</v>
      </c>
      <c r="V59" s="294">
        <f t="shared" si="5"/>
        <v>0</v>
      </c>
      <c r="W59" s="294">
        <f t="shared" si="6"/>
        <v>0</v>
      </c>
      <c r="X59" s="294">
        <f t="shared" si="7"/>
        <v>0</v>
      </c>
      <c r="Y59" s="294">
        <f t="shared" si="8"/>
        <v>0</v>
      </c>
      <c r="Z59" s="294">
        <f t="shared" si="9"/>
        <v>0</v>
      </c>
      <c r="AA59" s="294">
        <f t="shared" si="10"/>
        <v>0</v>
      </c>
      <c r="AB59" s="294">
        <f t="shared" si="11"/>
        <v>0</v>
      </c>
      <c r="AC59" s="294">
        <f t="shared" si="12"/>
        <v>0</v>
      </c>
      <c r="AD59" s="294">
        <f t="shared" si="13"/>
        <v>0</v>
      </c>
      <c r="AE59" s="277">
        <f t="shared" si="14"/>
        <v>0</v>
      </c>
    </row>
    <row r="60" spans="1:31" ht="18.75" customHeight="1">
      <c r="A60" s="265">
        <f t="shared" si="16"/>
        <v>52</v>
      </c>
      <c r="B60" s="295" t="s">
        <v>76</v>
      </c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77">
        <f t="shared" si="20"/>
        <v>0</v>
      </c>
      <c r="Q60" s="265">
        <f t="shared" si="17"/>
        <v>52</v>
      </c>
      <c r="R60" s="295" t="s">
        <v>76</v>
      </c>
      <c r="S60" s="294">
        <f t="shared" si="15"/>
        <v>0</v>
      </c>
      <c r="T60" s="294">
        <f t="shared" si="3"/>
        <v>0</v>
      </c>
      <c r="U60" s="294">
        <f t="shared" si="4"/>
        <v>0</v>
      </c>
      <c r="V60" s="294">
        <f t="shared" si="5"/>
        <v>0</v>
      </c>
      <c r="W60" s="294">
        <f t="shared" si="6"/>
        <v>0</v>
      </c>
      <c r="X60" s="294">
        <f t="shared" si="7"/>
        <v>0</v>
      </c>
      <c r="Y60" s="294">
        <f t="shared" si="8"/>
        <v>0</v>
      </c>
      <c r="Z60" s="294">
        <f t="shared" si="9"/>
        <v>0</v>
      </c>
      <c r="AA60" s="294">
        <f t="shared" si="10"/>
        <v>0</v>
      </c>
      <c r="AB60" s="294">
        <f t="shared" si="11"/>
        <v>0</v>
      </c>
      <c r="AC60" s="294">
        <f t="shared" si="12"/>
        <v>0</v>
      </c>
      <c r="AD60" s="294">
        <f t="shared" si="13"/>
        <v>0</v>
      </c>
      <c r="AE60" s="277">
        <f t="shared" si="14"/>
        <v>0</v>
      </c>
    </row>
    <row r="61" spans="1:31" ht="18.75" customHeight="1" thickBot="1">
      <c r="A61" s="265">
        <f t="shared" si="16"/>
        <v>53</v>
      </c>
      <c r="B61" s="296" t="s">
        <v>313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8">
        <f t="shared" si="20"/>
        <v>0</v>
      </c>
      <c r="Q61" s="265">
        <f t="shared" si="17"/>
        <v>53</v>
      </c>
      <c r="R61" s="296" t="s">
        <v>313</v>
      </c>
      <c r="S61" s="297">
        <f t="shared" si="15"/>
        <v>0</v>
      </c>
      <c r="T61" s="297">
        <f t="shared" si="3"/>
        <v>0</v>
      </c>
      <c r="U61" s="297">
        <f t="shared" si="4"/>
        <v>0</v>
      </c>
      <c r="V61" s="297">
        <f t="shared" si="5"/>
        <v>0</v>
      </c>
      <c r="W61" s="297">
        <f t="shared" si="6"/>
        <v>0</v>
      </c>
      <c r="X61" s="297">
        <f t="shared" si="7"/>
        <v>0</v>
      </c>
      <c r="Y61" s="297">
        <f t="shared" si="8"/>
        <v>0</v>
      </c>
      <c r="Z61" s="297">
        <f t="shared" si="9"/>
        <v>0</v>
      </c>
      <c r="AA61" s="297">
        <f t="shared" si="10"/>
        <v>0</v>
      </c>
      <c r="AB61" s="297">
        <f t="shared" si="11"/>
        <v>0</v>
      </c>
      <c r="AC61" s="297">
        <f t="shared" si="12"/>
        <v>0</v>
      </c>
      <c r="AD61" s="297">
        <f t="shared" si="13"/>
        <v>0</v>
      </c>
      <c r="AE61" s="298">
        <f t="shared" si="14"/>
        <v>0</v>
      </c>
    </row>
    <row r="62" spans="1:31" ht="18.75" customHeight="1" thickTop="1">
      <c r="A62" s="265">
        <f t="shared" si="16"/>
        <v>54</v>
      </c>
      <c r="B62" s="299" t="s">
        <v>77</v>
      </c>
      <c r="C62" s="288">
        <f>+C58-C59-C60-C61</f>
        <v>0</v>
      </c>
      <c r="D62" s="288">
        <f aca="true" t="shared" si="26" ref="D62:N62">+D58-D59-D60-D61</f>
        <v>0</v>
      </c>
      <c r="E62" s="288">
        <f t="shared" si="26"/>
        <v>0</v>
      </c>
      <c r="F62" s="288">
        <f t="shared" si="26"/>
        <v>0</v>
      </c>
      <c r="G62" s="288">
        <f t="shared" si="26"/>
        <v>0</v>
      </c>
      <c r="H62" s="288">
        <f t="shared" si="26"/>
        <v>0</v>
      </c>
      <c r="I62" s="288">
        <f t="shared" si="26"/>
        <v>0</v>
      </c>
      <c r="J62" s="288">
        <f t="shared" si="26"/>
        <v>0</v>
      </c>
      <c r="K62" s="288">
        <f t="shared" si="26"/>
        <v>0</v>
      </c>
      <c r="L62" s="288">
        <f t="shared" si="26"/>
        <v>0</v>
      </c>
      <c r="M62" s="288">
        <f t="shared" si="26"/>
        <v>0</v>
      </c>
      <c r="N62" s="288">
        <f t="shared" si="26"/>
        <v>0</v>
      </c>
      <c r="O62" s="288">
        <f t="shared" si="20"/>
        <v>0</v>
      </c>
      <c r="Q62" s="265">
        <f t="shared" si="17"/>
        <v>54</v>
      </c>
      <c r="R62" s="299" t="s">
        <v>77</v>
      </c>
      <c r="S62" s="288">
        <f t="shared" si="15"/>
        <v>0</v>
      </c>
      <c r="T62" s="288">
        <f t="shared" si="3"/>
        <v>0</v>
      </c>
      <c r="U62" s="288">
        <f t="shared" si="4"/>
        <v>0</v>
      </c>
      <c r="V62" s="288">
        <f t="shared" si="5"/>
        <v>0</v>
      </c>
      <c r="W62" s="288">
        <f t="shared" si="6"/>
        <v>0</v>
      </c>
      <c r="X62" s="288">
        <f t="shared" si="7"/>
        <v>0</v>
      </c>
      <c r="Y62" s="288">
        <f t="shared" si="8"/>
        <v>0</v>
      </c>
      <c r="Z62" s="288">
        <f t="shared" si="9"/>
        <v>0</v>
      </c>
      <c r="AA62" s="288">
        <f t="shared" si="10"/>
        <v>0</v>
      </c>
      <c r="AB62" s="288">
        <f t="shared" si="11"/>
        <v>0</v>
      </c>
      <c r="AC62" s="288">
        <f t="shared" si="12"/>
        <v>0</v>
      </c>
      <c r="AD62" s="288">
        <f t="shared" si="13"/>
        <v>0</v>
      </c>
      <c r="AE62" s="288">
        <f t="shared" si="14"/>
        <v>0</v>
      </c>
    </row>
    <row r="63" spans="1:31" ht="18.75" customHeight="1">
      <c r="A63" s="265">
        <f t="shared" si="16"/>
        <v>55</v>
      </c>
      <c r="B63" s="289" t="s">
        <v>78</v>
      </c>
      <c r="C63" s="277">
        <f>+C62</f>
        <v>0</v>
      </c>
      <c r="D63" s="277">
        <f aca="true" t="shared" si="27" ref="D63:M63">+D62+C63</f>
        <v>0</v>
      </c>
      <c r="E63" s="277">
        <f t="shared" si="27"/>
        <v>0</v>
      </c>
      <c r="F63" s="277">
        <f t="shared" si="27"/>
        <v>0</v>
      </c>
      <c r="G63" s="277">
        <f t="shared" si="27"/>
        <v>0</v>
      </c>
      <c r="H63" s="277">
        <f t="shared" si="27"/>
        <v>0</v>
      </c>
      <c r="I63" s="277">
        <f t="shared" si="27"/>
        <v>0</v>
      </c>
      <c r="J63" s="277">
        <f t="shared" si="27"/>
        <v>0</v>
      </c>
      <c r="K63" s="277">
        <f t="shared" si="27"/>
        <v>0</v>
      </c>
      <c r="L63" s="277">
        <f t="shared" si="27"/>
        <v>0</v>
      </c>
      <c r="M63" s="277">
        <f t="shared" si="27"/>
        <v>0</v>
      </c>
      <c r="N63" s="277">
        <f>+N62+M63</f>
        <v>0</v>
      </c>
      <c r="O63" s="288"/>
      <c r="Q63" s="265">
        <f t="shared" si="17"/>
        <v>55</v>
      </c>
      <c r="R63" s="289" t="s">
        <v>78</v>
      </c>
      <c r="S63" s="277">
        <f t="shared" si="15"/>
        <v>0</v>
      </c>
      <c r="T63" s="277">
        <f t="shared" si="3"/>
        <v>0</v>
      </c>
      <c r="U63" s="277">
        <f t="shared" si="4"/>
        <v>0</v>
      </c>
      <c r="V63" s="277">
        <f t="shared" si="5"/>
        <v>0</v>
      </c>
      <c r="W63" s="277">
        <f t="shared" si="6"/>
        <v>0</v>
      </c>
      <c r="X63" s="277">
        <f t="shared" si="7"/>
        <v>0</v>
      </c>
      <c r="Y63" s="277">
        <f t="shared" si="8"/>
        <v>0</v>
      </c>
      <c r="Z63" s="277">
        <f t="shared" si="9"/>
        <v>0</v>
      </c>
      <c r="AA63" s="277">
        <f t="shared" si="10"/>
        <v>0</v>
      </c>
      <c r="AB63" s="277">
        <f t="shared" si="11"/>
        <v>0</v>
      </c>
      <c r="AC63" s="277">
        <f t="shared" si="12"/>
        <v>0</v>
      </c>
      <c r="AD63" s="277">
        <f t="shared" si="13"/>
        <v>0</v>
      </c>
      <c r="AE63" s="288">
        <f t="shared" si="14"/>
        <v>0</v>
      </c>
    </row>
    <row r="64" spans="1:31" ht="18.75" customHeight="1">
      <c r="A64" s="268"/>
      <c r="B64" s="262">
        <f>IF(+'A-MCO Info'!$C$5&lt;&gt;"",'A-MCO Info'!$C$5,"")</f>
      </c>
      <c r="C64" s="332" t="s">
        <v>56</v>
      </c>
      <c r="D64" s="332"/>
      <c r="E64" s="332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Q64" s="268"/>
      <c r="R64" s="262">
        <f>IF(+'A-MCO Info'!$C$5&lt;&gt;"",'A-MCO Info'!$C$5,"")</f>
      </c>
      <c r="S64" s="332" t="s">
        <v>56</v>
      </c>
      <c r="T64" s="332"/>
      <c r="U64" s="332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</row>
    <row r="65" spans="1:31" ht="18.75" customHeight="1">
      <c r="A65" s="268"/>
      <c r="B65" s="327" t="s">
        <v>181</v>
      </c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Q65" s="268"/>
      <c r="R65" s="327" t="s">
        <v>184</v>
      </c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</row>
    <row r="66" spans="1:31" ht="18.75" customHeight="1">
      <c r="A66" s="268"/>
      <c r="B66" s="327" t="s">
        <v>79</v>
      </c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Q66" s="268"/>
      <c r="R66" s="327" t="s">
        <v>319</v>
      </c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</row>
    <row r="67" spans="1:31" ht="18.75" customHeight="1">
      <c r="A67" s="268"/>
      <c r="B67" s="327" t="s">
        <v>265</v>
      </c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Q67" s="268"/>
      <c r="R67" s="327" t="s">
        <v>265</v>
      </c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</row>
    <row r="68" spans="1:31" ht="18.75" customHeight="1">
      <c r="A68" s="264" t="s">
        <v>55</v>
      </c>
      <c r="B68" s="269" t="s">
        <v>59</v>
      </c>
      <c r="C68" s="328" t="s">
        <v>60</v>
      </c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30"/>
      <c r="Q68" s="264" t="s">
        <v>55</v>
      </c>
      <c r="R68" s="269" t="s">
        <v>59</v>
      </c>
      <c r="S68" s="328" t="s">
        <v>60</v>
      </c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30"/>
    </row>
    <row r="69" spans="1:31" ht="18.75" customHeight="1">
      <c r="A69" s="265"/>
      <c r="B69" s="269"/>
      <c r="C69" s="269">
        <v>13</v>
      </c>
      <c r="D69" s="269">
        <f aca="true" t="shared" si="28" ref="D69:N69">1+C69</f>
        <v>14</v>
      </c>
      <c r="E69" s="269">
        <f t="shared" si="28"/>
        <v>15</v>
      </c>
      <c r="F69" s="269">
        <f t="shared" si="28"/>
        <v>16</v>
      </c>
      <c r="G69" s="269">
        <f t="shared" si="28"/>
        <v>17</v>
      </c>
      <c r="H69" s="269">
        <f t="shared" si="28"/>
        <v>18</v>
      </c>
      <c r="I69" s="269">
        <f t="shared" si="28"/>
        <v>19</v>
      </c>
      <c r="J69" s="269">
        <f t="shared" si="28"/>
        <v>20</v>
      </c>
      <c r="K69" s="269">
        <f t="shared" si="28"/>
        <v>21</v>
      </c>
      <c r="L69" s="269">
        <f t="shared" si="28"/>
        <v>22</v>
      </c>
      <c r="M69" s="269">
        <f t="shared" si="28"/>
        <v>23</v>
      </c>
      <c r="N69" s="269">
        <f t="shared" si="28"/>
        <v>24</v>
      </c>
      <c r="O69" s="270" t="s">
        <v>253</v>
      </c>
      <c r="Q69" s="265"/>
      <c r="R69" s="269"/>
      <c r="S69" s="269">
        <v>13</v>
      </c>
      <c r="T69" s="269">
        <f aca="true" t="shared" si="29" ref="T69:AD69">1+S69</f>
        <v>14</v>
      </c>
      <c r="U69" s="269">
        <f t="shared" si="29"/>
        <v>15</v>
      </c>
      <c r="V69" s="269">
        <f t="shared" si="29"/>
        <v>16</v>
      </c>
      <c r="W69" s="269">
        <f t="shared" si="29"/>
        <v>17</v>
      </c>
      <c r="X69" s="269">
        <f t="shared" si="29"/>
        <v>18</v>
      </c>
      <c r="Y69" s="269">
        <f t="shared" si="29"/>
        <v>19</v>
      </c>
      <c r="Z69" s="269">
        <f t="shared" si="29"/>
        <v>20</v>
      </c>
      <c r="AA69" s="269">
        <f t="shared" si="29"/>
        <v>21</v>
      </c>
      <c r="AB69" s="269">
        <f t="shared" si="29"/>
        <v>22</v>
      </c>
      <c r="AC69" s="269">
        <f t="shared" si="29"/>
        <v>23</v>
      </c>
      <c r="AD69" s="269">
        <f t="shared" si="29"/>
        <v>24</v>
      </c>
      <c r="AE69" s="270" t="s">
        <v>253</v>
      </c>
    </row>
    <row r="70" spans="1:31" ht="18.75" customHeight="1">
      <c r="A70" s="265"/>
      <c r="B70" s="271" t="s">
        <v>263</v>
      </c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3">
        <f>SUM(C70:N70)</f>
        <v>0</v>
      </c>
      <c r="Q70" s="265"/>
      <c r="R70" s="271" t="s">
        <v>263</v>
      </c>
      <c r="S70" s="272">
        <f aca="true" t="shared" si="30" ref="S70:AE70">+C70</f>
        <v>0</v>
      </c>
      <c r="T70" s="272">
        <f t="shared" si="30"/>
        <v>0</v>
      </c>
      <c r="U70" s="272">
        <f t="shared" si="30"/>
        <v>0</v>
      </c>
      <c r="V70" s="272">
        <f t="shared" si="30"/>
        <v>0</v>
      </c>
      <c r="W70" s="272">
        <f t="shared" si="30"/>
        <v>0</v>
      </c>
      <c r="X70" s="272">
        <f t="shared" si="30"/>
        <v>0</v>
      </c>
      <c r="Y70" s="272">
        <f t="shared" si="30"/>
        <v>0</v>
      </c>
      <c r="Z70" s="272">
        <f t="shared" si="30"/>
        <v>0</v>
      </c>
      <c r="AA70" s="272">
        <f t="shared" si="30"/>
        <v>0</v>
      </c>
      <c r="AB70" s="272">
        <f t="shared" si="30"/>
        <v>0</v>
      </c>
      <c r="AC70" s="272">
        <f t="shared" si="30"/>
        <v>0</v>
      </c>
      <c r="AD70" s="272">
        <f t="shared" si="30"/>
        <v>0</v>
      </c>
      <c r="AE70" s="273">
        <f t="shared" si="30"/>
        <v>0</v>
      </c>
    </row>
    <row r="71" spans="1:31" ht="18.75" customHeight="1">
      <c r="A71" s="265"/>
      <c r="B71" s="274" t="s">
        <v>63</v>
      </c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Q71" s="265"/>
      <c r="R71" s="274" t="s">
        <v>63</v>
      </c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</row>
    <row r="72" spans="1:31" ht="18.75" customHeight="1">
      <c r="A72" s="265">
        <v>1</v>
      </c>
      <c r="B72" s="266" t="s">
        <v>275</v>
      </c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7">
        <f>SUM(C72:N72)</f>
        <v>0</v>
      </c>
      <c r="Q72" s="265">
        <v>1</v>
      </c>
      <c r="R72" s="266" t="s">
        <v>275</v>
      </c>
      <c r="S72" s="276">
        <f>_xlfn.IFERROR(C72/S$70,0)</f>
        <v>0</v>
      </c>
      <c r="T72" s="276">
        <f aca="true" t="shared" si="31" ref="T72:T126">_xlfn.IFERROR(D72/T$70,0)</f>
        <v>0</v>
      </c>
      <c r="U72" s="276">
        <f aca="true" t="shared" si="32" ref="U72:U126">_xlfn.IFERROR(E72/U$70,0)</f>
        <v>0</v>
      </c>
      <c r="V72" s="276">
        <f aca="true" t="shared" si="33" ref="V72:V126">_xlfn.IFERROR(F72/V$70,0)</f>
        <v>0</v>
      </c>
      <c r="W72" s="276">
        <f aca="true" t="shared" si="34" ref="W72:W126">_xlfn.IFERROR(G72/W$70,0)</f>
        <v>0</v>
      </c>
      <c r="X72" s="276">
        <f aca="true" t="shared" si="35" ref="X72:X126">_xlfn.IFERROR(H72/X$70,0)</f>
        <v>0</v>
      </c>
      <c r="Y72" s="276">
        <f aca="true" t="shared" si="36" ref="Y72:Y126">_xlfn.IFERROR(I72/Y$70,0)</f>
        <v>0</v>
      </c>
      <c r="Z72" s="276">
        <f aca="true" t="shared" si="37" ref="Z72:Z126">_xlfn.IFERROR(J72/Z$70,0)</f>
        <v>0</v>
      </c>
      <c r="AA72" s="276">
        <f aca="true" t="shared" si="38" ref="AA72:AA126">_xlfn.IFERROR(K72/AA$70,0)</f>
        <v>0</v>
      </c>
      <c r="AB72" s="276">
        <f aca="true" t="shared" si="39" ref="AB72:AB126">_xlfn.IFERROR(L72/AB$70,0)</f>
        <v>0</v>
      </c>
      <c r="AC72" s="276">
        <f aca="true" t="shared" si="40" ref="AC72:AC126">_xlfn.IFERROR(M72/AC$70,0)</f>
        <v>0</v>
      </c>
      <c r="AD72" s="276">
        <f aca="true" t="shared" si="41" ref="AD72:AD126">_xlfn.IFERROR(N72/AD$70,0)</f>
        <v>0</v>
      </c>
      <c r="AE72" s="277">
        <f aca="true" t="shared" si="42" ref="AE72:AE126">_xlfn.IFERROR(O72/AE$70,0)</f>
        <v>0</v>
      </c>
    </row>
    <row r="73" spans="1:31" ht="18.75" customHeight="1">
      <c r="A73" s="265">
        <f>1+A72</f>
        <v>2</v>
      </c>
      <c r="B73" s="266" t="s">
        <v>276</v>
      </c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7">
        <f>SUM(C73:N73)</f>
        <v>0</v>
      </c>
      <c r="Q73" s="265">
        <f>1+Q72</f>
        <v>2</v>
      </c>
      <c r="R73" s="266" t="s">
        <v>276</v>
      </c>
      <c r="S73" s="276">
        <f aca="true" t="shared" si="43" ref="S73:S126">_xlfn.IFERROR(C73/S$70,0)</f>
        <v>0</v>
      </c>
      <c r="T73" s="276">
        <f t="shared" si="31"/>
        <v>0</v>
      </c>
      <c r="U73" s="276">
        <f t="shared" si="32"/>
        <v>0</v>
      </c>
      <c r="V73" s="276">
        <f t="shared" si="33"/>
        <v>0</v>
      </c>
      <c r="W73" s="276">
        <f t="shared" si="34"/>
        <v>0</v>
      </c>
      <c r="X73" s="276">
        <f t="shared" si="35"/>
        <v>0</v>
      </c>
      <c r="Y73" s="276">
        <f t="shared" si="36"/>
        <v>0</v>
      </c>
      <c r="Z73" s="276">
        <f t="shared" si="37"/>
        <v>0</v>
      </c>
      <c r="AA73" s="276">
        <f t="shared" si="38"/>
        <v>0</v>
      </c>
      <c r="AB73" s="276">
        <f t="shared" si="39"/>
        <v>0</v>
      </c>
      <c r="AC73" s="276">
        <f t="shared" si="40"/>
        <v>0</v>
      </c>
      <c r="AD73" s="276">
        <f t="shared" si="41"/>
        <v>0</v>
      </c>
      <c r="AE73" s="277">
        <f t="shared" si="42"/>
        <v>0</v>
      </c>
    </row>
    <row r="74" spans="1:31" ht="18.75" customHeight="1">
      <c r="A74" s="265">
        <f aca="true" t="shared" si="44" ref="A74:A126">1+A73</f>
        <v>3</v>
      </c>
      <c r="B74" s="266" t="s">
        <v>277</v>
      </c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7">
        <f>SUM(C74:N74)</f>
        <v>0</v>
      </c>
      <c r="Q74" s="265">
        <f aca="true" t="shared" si="45" ref="Q74:Q126">1+Q73</f>
        <v>3</v>
      </c>
      <c r="R74" s="266" t="s">
        <v>277</v>
      </c>
      <c r="S74" s="276">
        <f t="shared" si="43"/>
        <v>0</v>
      </c>
      <c r="T74" s="276">
        <f t="shared" si="31"/>
        <v>0</v>
      </c>
      <c r="U74" s="276">
        <f t="shared" si="32"/>
        <v>0</v>
      </c>
      <c r="V74" s="276">
        <f t="shared" si="33"/>
        <v>0</v>
      </c>
      <c r="W74" s="276">
        <f t="shared" si="34"/>
        <v>0</v>
      </c>
      <c r="X74" s="276">
        <f t="shared" si="35"/>
        <v>0</v>
      </c>
      <c r="Y74" s="276">
        <f t="shared" si="36"/>
        <v>0</v>
      </c>
      <c r="Z74" s="276">
        <f t="shared" si="37"/>
        <v>0</v>
      </c>
      <c r="AA74" s="276">
        <f t="shared" si="38"/>
        <v>0</v>
      </c>
      <c r="AB74" s="276">
        <f t="shared" si="39"/>
        <v>0</v>
      </c>
      <c r="AC74" s="276">
        <f t="shared" si="40"/>
        <v>0</v>
      </c>
      <c r="AD74" s="276">
        <f t="shared" si="41"/>
        <v>0</v>
      </c>
      <c r="AE74" s="277">
        <f t="shared" si="42"/>
        <v>0</v>
      </c>
    </row>
    <row r="75" spans="1:31" ht="18.75" customHeight="1">
      <c r="A75" s="265">
        <f t="shared" si="44"/>
        <v>4</v>
      </c>
      <c r="B75" s="266" t="s">
        <v>278</v>
      </c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7">
        <f>SUM(C75:N75)</f>
        <v>0</v>
      </c>
      <c r="Q75" s="265">
        <f t="shared" si="45"/>
        <v>4</v>
      </c>
      <c r="R75" s="266" t="s">
        <v>278</v>
      </c>
      <c r="S75" s="276">
        <f t="shared" si="43"/>
        <v>0</v>
      </c>
      <c r="T75" s="276">
        <f t="shared" si="31"/>
        <v>0</v>
      </c>
      <c r="U75" s="276">
        <f t="shared" si="32"/>
        <v>0</v>
      </c>
      <c r="V75" s="276">
        <f t="shared" si="33"/>
        <v>0</v>
      </c>
      <c r="W75" s="276">
        <f t="shared" si="34"/>
        <v>0</v>
      </c>
      <c r="X75" s="276">
        <f t="shared" si="35"/>
        <v>0</v>
      </c>
      <c r="Y75" s="276">
        <f t="shared" si="36"/>
        <v>0</v>
      </c>
      <c r="Z75" s="276">
        <f t="shared" si="37"/>
        <v>0</v>
      </c>
      <c r="AA75" s="276">
        <f t="shared" si="38"/>
        <v>0</v>
      </c>
      <c r="AB75" s="276">
        <f t="shared" si="39"/>
        <v>0</v>
      </c>
      <c r="AC75" s="276">
        <f t="shared" si="40"/>
        <v>0</v>
      </c>
      <c r="AD75" s="276">
        <f t="shared" si="41"/>
        <v>0</v>
      </c>
      <c r="AE75" s="277">
        <f t="shared" si="42"/>
        <v>0</v>
      </c>
    </row>
    <row r="76" spans="1:31" ht="18.75" customHeight="1">
      <c r="A76" s="265">
        <f t="shared" si="44"/>
        <v>5</v>
      </c>
      <c r="B76" s="266" t="s">
        <v>279</v>
      </c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7">
        <f>SUM(C76:N76)</f>
        <v>0</v>
      </c>
      <c r="Q76" s="265">
        <f t="shared" si="45"/>
        <v>5</v>
      </c>
      <c r="R76" s="266" t="s">
        <v>279</v>
      </c>
      <c r="S76" s="276">
        <f t="shared" si="43"/>
        <v>0</v>
      </c>
      <c r="T76" s="276">
        <f t="shared" si="31"/>
        <v>0</v>
      </c>
      <c r="U76" s="276">
        <f t="shared" si="32"/>
        <v>0</v>
      </c>
      <c r="V76" s="276">
        <f t="shared" si="33"/>
        <v>0</v>
      </c>
      <c r="W76" s="276">
        <f t="shared" si="34"/>
        <v>0</v>
      </c>
      <c r="X76" s="276">
        <f t="shared" si="35"/>
        <v>0</v>
      </c>
      <c r="Y76" s="276">
        <f t="shared" si="36"/>
        <v>0</v>
      </c>
      <c r="Z76" s="276">
        <f t="shared" si="37"/>
        <v>0</v>
      </c>
      <c r="AA76" s="276">
        <f t="shared" si="38"/>
        <v>0</v>
      </c>
      <c r="AB76" s="276">
        <f t="shared" si="39"/>
        <v>0</v>
      </c>
      <c r="AC76" s="276">
        <f t="shared" si="40"/>
        <v>0</v>
      </c>
      <c r="AD76" s="276">
        <f t="shared" si="41"/>
        <v>0</v>
      </c>
      <c r="AE76" s="277">
        <f t="shared" si="42"/>
        <v>0</v>
      </c>
    </row>
    <row r="77" spans="1:31" ht="18.75" customHeight="1">
      <c r="A77" s="265">
        <f t="shared" si="44"/>
        <v>6</v>
      </c>
      <c r="B77" s="278" t="s">
        <v>64</v>
      </c>
      <c r="C77" s="277">
        <f aca="true" t="shared" si="46" ref="C77:O77">SUM(C72:C76)</f>
        <v>0</v>
      </c>
      <c r="D77" s="277">
        <f t="shared" si="46"/>
        <v>0</v>
      </c>
      <c r="E77" s="277">
        <f t="shared" si="46"/>
        <v>0</v>
      </c>
      <c r="F77" s="277">
        <f t="shared" si="46"/>
        <v>0</v>
      </c>
      <c r="G77" s="277">
        <f t="shared" si="46"/>
        <v>0</v>
      </c>
      <c r="H77" s="277">
        <f t="shared" si="46"/>
        <v>0</v>
      </c>
      <c r="I77" s="277">
        <f t="shared" si="46"/>
        <v>0</v>
      </c>
      <c r="J77" s="277">
        <f t="shared" si="46"/>
        <v>0</v>
      </c>
      <c r="K77" s="277">
        <f t="shared" si="46"/>
        <v>0</v>
      </c>
      <c r="L77" s="277">
        <f t="shared" si="46"/>
        <v>0</v>
      </c>
      <c r="M77" s="277">
        <f t="shared" si="46"/>
        <v>0</v>
      </c>
      <c r="N77" s="277">
        <f t="shared" si="46"/>
        <v>0</v>
      </c>
      <c r="O77" s="277">
        <f t="shared" si="46"/>
        <v>0</v>
      </c>
      <c r="Q77" s="265">
        <f t="shared" si="45"/>
        <v>6</v>
      </c>
      <c r="R77" s="278" t="s">
        <v>64</v>
      </c>
      <c r="S77" s="277">
        <f t="shared" si="43"/>
        <v>0</v>
      </c>
      <c r="T77" s="277">
        <f t="shared" si="31"/>
        <v>0</v>
      </c>
      <c r="U77" s="277">
        <f t="shared" si="32"/>
        <v>0</v>
      </c>
      <c r="V77" s="277">
        <f t="shared" si="33"/>
        <v>0</v>
      </c>
      <c r="W77" s="277">
        <f t="shared" si="34"/>
        <v>0</v>
      </c>
      <c r="X77" s="277">
        <f t="shared" si="35"/>
        <v>0</v>
      </c>
      <c r="Y77" s="277">
        <f t="shared" si="36"/>
        <v>0</v>
      </c>
      <c r="Z77" s="277">
        <f t="shared" si="37"/>
        <v>0</v>
      </c>
      <c r="AA77" s="277">
        <f t="shared" si="38"/>
        <v>0</v>
      </c>
      <c r="AB77" s="277">
        <f t="shared" si="39"/>
        <v>0</v>
      </c>
      <c r="AC77" s="277">
        <f t="shared" si="40"/>
        <v>0</v>
      </c>
      <c r="AD77" s="277">
        <f t="shared" si="41"/>
        <v>0</v>
      </c>
      <c r="AE77" s="277">
        <f t="shared" si="42"/>
        <v>0</v>
      </c>
    </row>
    <row r="78" spans="1:31" ht="18.75" customHeight="1">
      <c r="A78" s="265">
        <f t="shared" si="44"/>
        <v>7</v>
      </c>
      <c r="B78" s="266" t="s">
        <v>280</v>
      </c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7">
        <f>SUM(C78:N78)</f>
        <v>0</v>
      </c>
      <c r="Q78" s="265">
        <f t="shared" si="45"/>
        <v>7</v>
      </c>
      <c r="R78" s="266" t="s">
        <v>280</v>
      </c>
      <c r="S78" s="279">
        <f t="shared" si="43"/>
        <v>0</v>
      </c>
      <c r="T78" s="279">
        <f t="shared" si="31"/>
        <v>0</v>
      </c>
      <c r="U78" s="279">
        <f t="shared" si="32"/>
        <v>0</v>
      </c>
      <c r="V78" s="279">
        <f t="shared" si="33"/>
        <v>0</v>
      </c>
      <c r="W78" s="279">
        <f t="shared" si="34"/>
        <v>0</v>
      </c>
      <c r="X78" s="279">
        <f t="shared" si="35"/>
        <v>0</v>
      </c>
      <c r="Y78" s="279">
        <f t="shared" si="36"/>
        <v>0</v>
      </c>
      <c r="Z78" s="279">
        <f t="shared" si="37"/>
        <v>0</v>
      </c>
      <c r="AA78" s="279">
        <f t="shared" si="38"/>
        <v>0</v>
      </c>
      <c r="AB78" s="279">
        <f t="shared" si="39"/>
        <v>0</v>
      </c>
      <c r="AC78" s="279">
        <f t="shared" si="40"/>
        <v>0</v>
      </c>
      <c r="AD78" s="279">
        <f t="shared" si="41"/>
        <v>0</v>
      </c>
      <c r="AE78" s="277">
        <f t="shared" si="42"/>
        <v>0</v>
      </c>
    </row>
    <row r="79" spans="1:31" ht="18.75" customHeight="1">
      <c r="A79" s="265">
        <f t="shared" si="44"/>
        <v>8</v>
      </c>
      <c r="B79" s="266" t="s">
        <v>281</v>
      </c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7">
        <f>SUM(C79:N79)</f>
        <v>0</v>
      </c>
      <c r="Q79" s="265">
        <f t="shared" si="45"/>
        <v>8</v>
      </c>
      <c r="R79" s="266" t="s">
        <v>281</v>
      </c>
      <c r="S79" s="279">
        <f t="shared" si="43"/>
        <v>0</v>
      </c>
      <c r="T79" s="279">
        <f t="shared" si="31"/>
        <v>0</v>
      </c>
      <c r="U79" s="279">
        <f t="shared" si="32"/>
        <v>0</v>
      </c>
      <c r="V79" s="279">
        <f t="shared" si="33"/>
        <v>0</v>
      </c>
      <c r="W79" s="279">
        <f t="shared" si="34"/>
        <v>0</v>
      </c>
      <c r="X79" s="279">
        <f t="shared" si="35"/>
        <v>0</v>
      </c>
      <c r="Y79" s="279">
        <f t="shared" si="36"/>
        <v>0</v>
      </c>
      <c r="Z79" s="279">
        <f t="shared" si="37"/>
        <v>0</v>
      </c>
      <c r="AA79" s="279">
        <f t="shared" si="38"/>
        <v>0</v>
      </c>
      <c r="AB79" s="279">
        <f t="shared" si="39"/>
        <v>0</v>
      </c>
      <c r="AC79" s="279">
        <f t="shared" si="40"/>
        <v>0</v>
      </c>
      <c r="AD79" s="279">
        <f t="shared" si="41"/>
        <v>0</v>
      </c>
      <c r="AE79" s="277">
        <f t="shared" si="42"/>
        <v>0</v>
      </c>
    </row>
    <row r="80" spans="1:31" ht="18.75" customHeight="1">
      <c r="A80" s="265">
        <f t="shared" si="44"/>
        <v>9</v>
      </c>
      <c r="B80" s="278" t="s">
        <v>65</v>
      </c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7">
        <f>SUM(C80:N80)</f>
        <v>0</v>
      </c>
      <c r="Q80" s="265">
        <f t="shared" si="45"/>
        <v>9</v>
      </c>
      <c r="R80" s="278" t="s">
        <v>65</v>
      </c>
      <c r="S80" s="276">
        <f t="shared" si="43"/>
        <v>0</v>
      </c>
      <c r="T80" s="276">
        <f t="shared" si="31"/>
        <v>0</v>
      </c>
      <c r="U80" s="276">
        <f t="shared" si="32"/>
        <v>0</v>
      </c>
      <c r="V80" s="276">
        <f t="shared" si="33"/>
        <v>0</v>
      </c>
      <c r="W80" s="276">
        <f t="shared" si="34"/>
        <v>0</v>
      </c>
      <c r="X80" s="276">
        <f t="shared" si="35"/>
        <v>0</v>
      </c>
      <c r="Y80" s="276">
        <f t="shared" si="36"/>
        <v>0</v>
      </c>
      <c r="Z80" s="276">
        <f t="shared" si="37"/>
        <v>0</v>
      </c>
      <c r="AA80" s="276">
        <f t="shared" si="38"/>
        <v>0</v>
      </c>
      <c r="AB80" s="276">
        <f t="shared" si="39"/>
        <v>0</v>
      </c>
      <c r="AC80" s="276">
        <f t="shared" si="40"/>
        <v>0</v>
      </c>
      <c r="AD80" s="276">
        <f t="shared" si="41"/>
        <v>0</v>
      </c>
      <c r="AE80" s="277">
        <f t="shared" si="42"/>
        <v>0</v>
      </c>
    </row>
    <row r="81" spans="1:31" ht="18.75" customHeight="1">
      <c r="A81" s="265">
        <f t="shared" si="44"/>
        <v>10</v>
      </c>
      <c r="B81" s="278" t="s">
        <v>66</v>
      </c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7">
        <f>SUM(C81:N81)</f>
        <v>0</v>
      </c>
      <c r="Q81" s="265">
        <f t="shared" si="45"/>
        <v>10</v>
      </c>
      <c r="R81" s="278" t="s">
        <v>66</v>
      </c>
      <c r="S81" s="276">
        <f t="shared" si="43"/>
        <v>0</v>
      </c>
      <c r="T81" s="276">
        <f t="shared" si="31"/>
        <v>0</v>
      </c>
      <c r="U81" s="276">
        <f t="shared" si="32"/>
        <v>0</v>
      </c>
      <c r="V81" s="276">
        <f t="shared" si="33"/>
        <v>0</v>
      </c>
      <c r="W81" s="276">
        <f t="shared" si="34"/>
        <v>0</v>
      </c>
      <c r="X81" s="276">
        <f t="shared" si="35"/>
        <v>0</v>
      </c>
      <c r="Y81" s="276">
        <f t="shared" si="36"/>
        <v>0</v>
      </c>
      <c r="Z81" s="276">
        <f t="shared" si="37"/>
        <v>0</v>
      </c>
      <c r="AA81" s="276">
        <f t="shared" si="38"/>
        <v>0</v>
      </c>
      <c r="AB81" s="276">
        <f t="shared" si="39"/>
        <v>0</v>
      </c>
      <c r="AC81" s="276">
        <f t="shared" si="40"/>
        <v>0</v>
      </c>
      <c r="AD81" s="276">
        <f t="shared" si="41"/>
        <v>0</v>
      </c>
      <c r="AE81" s="277">
        <f t="shared" si="42"/>
        <v>0</v>
      </c>
    </row>
    <row r="82" spans="1:31" ht="18.75" customHeight="1">
      <c r="A82" s="265">
        <f t="shared" si="44"/>
        <v>11</v>
      </c>
      <c r="B82" s="315" t="s">
        <v>67</v>
      </c>
      <c r="C82" s="277">
        <f aca="true" t="shared" si="47" ref="C82:O82">SUM(C77:C81)</f>
        <v>0</v>
      </c>
      <c r="D82" s="277">
        <f t="shared" si="47"/>
        <v>0</v>
      </c>
      <c r="E82" s="277">
        <f t="shared" si="47"/>
        <v>0</v>
      </c>
      <c r="F82" s="277">
        <f t="shared" si="47"/>
        <v>0</v>
      </c>
      <c r="G82" s="277">
        <f t="shared" si="47"/>
        <v>0</v>
      </c>
      <c r="H82" s="277">
        <f t="shared" si="47"/>
        <v>0</v>
      </c>
      <c r="I82" s="277">
        <f t="shared" si="47"/>
        <v>0</v>
      </c>
      <c r="J82" s="277">
        <f t="shared" si="47"/>
        <v>0</v>
      </c>
      <c r="K82" s="277">
        <f t="shared" si="47"/>
        <v>0</v>
      </c>
      <c r="L82" s="277">
        <f t="shared" si="47"/>
        <v>0</v>
      </c>
      <c r="M82" s="277">
        <f t="shared" si="47"/>
        <v>0</v>
      </c>
      <c r="N82" s="277">
        <f t="shared" si="47"/>
        <v>0</v>
      </c>
      <c r="O82" s="277">
        <f t="shared" si="47"/>
        <v>0</v>
      </c>
      <c r="Q82" s="265">
        <f t="shared" si="45"/>
        <v>11</v>
      </c>
      <c r="R82" s="315" t="s">
        <v>67</v>
      </c>
      <c r="S82" s="277">
        <f t="shared" si="43"/>
        <v>0</v>
      </c>
      <c r="T82" s="277">
        <f t="shared" si="31"/>
        <v>0</v>
      </c>
      <c r="U82" s="277">
        <f t="shared" si="32"/>
        <v>0</v>
      </c>
      <c r="V82" s="277">
        <f t="shared" si="33"/>
        <v>0</v>
      </c>
      <c r="W82" s="277">
        <f t="shared" si="34"/>
        <v>0</v>
      </c>
      <c r="X82" s="277">
        <f t="shared" si="35"/>
        <v>0</v>
      </c>
      <c r="Y82" s="277">
        <f t="shared" si="36"/>
        <v>0</v>
      </c>
      <c r="Z82" s="277">
        <f t="shared" si="37"/>
        <v>0</v>
      </c>
      <c r="AA82" s="277">
        <f t="shared" si="38"/>
        <v>0</v>
      </c>
      <c r="AB82" s="277">
        <f t="shared" si="39"/>
        <v>0</v>
      </c>
      <c r="AC82" s="277">
        <f t="shared" si="40"/>
        <v>0</v>
      </c>
      <c r="AD82" s="277">
        <f t="shared" si="41"/>
        <v>0</v>
      </c>
      <c r="AE82" s="277">
        <f t="shared" si="42"/>
        <v>0</v>
      </c>
    </row>
    <row r="83" spans="1:31" ht="18.75" customHeight="1">
      <c r="A83" s="265">
        <f t="shared" si="44"/>
        <v>12</v>
      </c>
      <c r="B83" s="274" t="s">
        <v>68</v>
      </c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1"/>
      <c r="Q83" s="265">
        <f t="shared" si="45"/>
        <v>12</v>
      </c>
      <c r="R83" s="274" t="s">
        <v>68</v>
      </c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1"/>
    </row>
    <row r="84" spans="1:31" ht="18.75" customHeight="1">
      <c r="A84" s="265">
        <f t="shared" si="44"/>
        <v>13</v>
      </c>
      <c r="B84" s="266" t="s">
        <v>282</v>
      </c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7">
        <f>SUM(C84:N84)</f>
        <v>0</v>
      </c>
      <c r="Q84" s="265">
        <f t="shared" si="45"/>
        <v>13</v>
      </c>
      <c r="R84" s="266" t="s">
        <v>282</v>
      </c>
      <c r="S84" s="276">
        <f t="shared" si="43"/>
        <v>0</v>
      </c>
      <c r="T84" s="276">
        <f t="shared" si="31"/>
        <v>0</v>
      </c>
      <c r="U84" s="276">
        <f t="shared" si="32"/>
        <v>0</v>
      </c>
      <c r="V84" s="276">
        <f t="shared" si="33"/>
        <v>0</v>
      </c>
      <c r="W84" s="276">
        <f t="shared" si="34"/>
        <v>0</v>
      </c>
      <c r="X84" s="276">
        <f t="shared" si="35"/>
        <v>0</v>
      </c>
      <c r="Y84" s="276">
        <f t="shared" si="36"/>
        <v>0</v>
      </c>
      <c r="Z84" s="276">
        <f t="shared" si="37"/>
        <v>0</v>
      </c>
      <c r="AA84" s="276">
        <f t="shared" si="38"/>
        <v>0</v>
      </c>
      <c r="AB84" s="276">
        <f t="shared" si="39"/>
        <v>0</v>
      </c>
      <c r="AC84" s="276">
        <f t="shared" si="40"/>
        <v>0</v>
      </c>
      <c r="AD84" s="276">
        <f t="shared" si="41"/>
        <v>0</v>
      </c>
      <c r="AE84" s="277">
        <f t="shared" si="42"/>
        <v>0</v>
      </c>
    </row>
    <row r="85" spans="1:31" ht="18.75" customHeight="1">
      <c r="A85" s="265">
        <f t="shared" si="44"/>
        <v>14</v>
      </c>
      <c r="B85" s="266" t="s">
        <v>283</v>
      </c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7">
        <f>SUM(C85:N85)</f>
        <v>0</v>
      </c>
      <c r="Q85" s="265">
        <f t="shared" si="45"/>
        <v>14</v>
      </c>
      <c r="R85" s="266" t="s">
        <v>283</v>
      </c>
      <c r="S85" s="276">
        <f t="shared" si="43"/>
        <v>0</v>
      </c>
      <c r="T85" s="276">
        <f t="shared" si="31"/>
        <v>0</v>
      </c>
      <c r="U85" s="276">
        <f t="shared" si="32"/>
        <v>0</v>
      </c>
      <c r="V85" s="276">
        <f t="shared" si="33"/>
        <v>0</v>
      </c>
      <c r="W85" s="276">
        <f t="shared" si="34"/>
        <v>0</v>
      </c>
      <c r="X85" s="276">
        <f t="shared" si="35"/>
        <v>0</v>
      </c>
      <c r="Y85" s="276">
        <f t="shared" si="36"/>
        <v>0</v>
      </c>
      <c r="Z85" s="276">
        <f t="shared" si="37"/>
        <v>0</v>
      </c>
      <c r="AA85" s="276">
        <f t="shared" si="38"/>
        <v>0</v>
      </c>
      <c r="AB85" s="276">
        <f t="shared" si="39"/>
        <v>0</v>
      </c>
      <c r="AC85" s="276">
        <f t="shared" si="40"/>
        <v>0</v>
      </c>
      <c r="AD85" s="276">
        <f t="shared" si="41"/>
        <v>0</v>
      </c>
      <c r="AE85" s="277">
        <f t="shared" si="42"/>
        <v>0</v>
      </c>
    </row>
    <row r="86" spans="1:31" ht="18.75" customHeight="1">
      <c r="A86" s="265">
        <f t="shared" si="44"/>
        <v>15</v>
      </c>
      <c r="B86" s="266" t="s">
        <v>284</v>
      </c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7">
        <f>SUM(C86:N86)</f>
        <v>0</v>
      </c>
      <c r="Q86" s="265">
        <f t="shared" si="45"/>
        <v>15</v>
      </c>
      <c r="R86" s="266" t="s">
        <v>284</v>
      </c>
      <c r="S86" s="276">
        <f t="shared" si="43"/>
        <v>0</v>
      </c>
      <c r="T86" s="276">
        <f t="shared" si="31"/>
        <v>0</v>
      </c>
      <c r="U86" s="276">
        <f t="shared" si="32"/>
        <v>0</v>
      </c>
      <c r="V86" s="276">
        <f t="shared" si="33"/>
        <v>0</v>
      </c>
      <c r="W86" s="276">
        <f t="shared" si="34"/>
        <v>0</v>
      </c>
      <c r="X86" s="276">
        <f t="shared" si="35"/>
        <v>0</v>
      </c>
      <c r="Y86" s="276">
        <f t="shared" si="36"/>
        <v>0</v>
      </c>
      <c r="Z86" s="276">
        <f t="shared" si="37"/>
        <v>0</v>
      </c>
      <c r="AA86" s="276">
        <f t="shared" si="38"/>
        <v>0</v>
      </c>
      <c r="AB86" s="276">
        <f t="shared" si="39"/>
        <v>0</v>
      </c>
      <c r="AC86" s="276">
        <f t="shared" si="40"/>
        <v>0</v>
      </c>
      <c r="AD86" s="276">
        <f t="shared" si="41"/>
        <v>0</v>
      </c>
      <c r="AE86" s="277">
        <f t="shared" si="42"/>
        <v>0</v>
      </c>
    </row>
    <row r="87" spans="1:31" ht="18.75" customHeight="1">
      <c r="A87" s="265">
        <f t="shared" si="44"/>
        <v>16</v>
      </c>
      <c r="B87" s="266" t="s">
        <v>285</v>
      </c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7">
        <f>SUM(C87:N87)</f>
        <v>0</v>
      </c>
      <c r="Q87" s="265">
        <f t="shared" si="45"/>
        <v>16</v>
      </c>
      <c r="R87" s="266" t="s">
        <v>285</v>
      </c>
      <c r="S87" s="276">
        <f t="shared" si="43"/>
        <v>0</v>
      </c>
      <c r="T87" s="276">
        <f t="shared" si="31"/>
        <v>0</v>
      </c>
      <c r="U87" s="276">
        <f t="shared" si="32"/>
        <v>0</v>
      </c>
      <c r="V87" s="276">
        <f t="shared" si="33"/>
        <v>0</v>
      </c>
      <c r="W87" s="276">
        <f t="shared" si="34"/>
        <v>0</v>
      </c>
      <c r="X87" s="276">
        <f t="shared" si="35"/>
        <v>0</v>
      </c>
      <c r="Y87" s="276">
        <f t="shared" si="36"/>
        <v>0</v>
      </c>
      <c r="Z87" s="276">
        <f t="shared" si="37"/>
        <v>0</v>
      </c>
      <c r="AA87" s="276">
        <f t="shared" si="38"/>
        <v>0</v>
      </c>
      <c r="AB87" s="276">
        <f t="shared" si="39"/>
        <v>0</v>
      </c>
      <c r="AC87" s="276">
        <f t="shared" si="40"/>
        <v>0</v>
      </c>
      <c r="AD87" s="276">
        <f t="shared" si="41"/>
        <v>0</v>
      </c>
      <c r="AE87" s="277">
        <f t="shared" si="42"/>
        <v>0</v>
      </c>
    </row>
    <row r="88" spans="1:31" ht="18.75" customHeight="1">
      <c r="A88" s="265">
        <f t="shared" si="44"/>
        <v>17</v>
      </c>
      <c r="B88" s="266" t="s">
        <v>286</v>
      </c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7">
        <f>SUM(C88:N88)</f>
        <v>0</v>
      </c>
      <c r="Q88" s="265">
        <f t="shared" si="45"/>
        <v>17</v>
      </c>
      <c r="R88" s="266" t="s">
        <v>286</v>
      </c>
      <c r="S88" s="276">
        <f t="shared" si="43"/>
        <v>0</v>
      </c>
      <c r="T88" s="276">
        <f t="shared" si="31"/>
        <v>0</v>
      </c>
      <c r="U88" s="276">
        <f t="shared" si="32"/>
        <v>0</v>
      </c>
      <c r="V88" s="276">
        <f t="shared" si="33"/>
        <v>0</v>
      </c>
      <c r="W88" s="276">
        <f t="shared" si="34"/>
        <v>0</v>
      </c>
      <c r="X88" s="276">
        <f t="shared" si="35"/>
        <v>0</v>
      </c>
      <c r="Y88" s="276">
        <f t="shared" si="36"/>
        <v>0</v>
      </c>
      <c r="Z88" s="276">
        <f t="shared" si="37"/>
        <v>0</v>
      </c>
      <c r="AA88" s="276">
        <f t="shared" si="38"/>
        <v>0</v>
      </c>
      <c r="AB88" s="276">
        <f t="shared" si="39"/>
        <v>0</v>
      </c>
      <c r="AC88" s="276">
        <f t="shared" si="40"/>
        <v>0</v>
      </c>
      <c r="AD88" s="276">
        <f t="shared" si="41"/>
        <v>0</v>
      </c>
      <c r="AE88" s="277">
        <f t="shared" si="42"/>
        <v>0</v>
      </c>
    </row>
    <row r="89" spans="1:31" ht="18.75" customHeight="1">
      <c r="A89" s="265">
        <f t="shared" si="44"/>
        <v>18</v>
      </c>
      <c r="B89" s="267" t="s">
        <v>287</v>
      </c>
      <c r="C89" s="277">
        <f aca="true" t="shared" si="48" ref="C89:O89">SUM(C84:C88)</f>
        <v>0</v>
      </c>
      <c r="D89" s="277">
        <f t="shared" si="48"/>
        <v>0</v>
      </c>
      <c r="E89" s="277">
        <f t="shared" si="48"/>
        <v>0</v>
      </c>
      <c r="F89" s="277">
        <f t="shared" si="48"/>
        <v>0</v>
      </c>
      <c r="G89" s="277">
        <f t="shared" si="48"/>
        <v>0</v>
      </c>
      <c r="H89" s="277">
        <f t="shared" si="48"/>
        <v>0</v>
      </c>
      <c r="I89" s="277">
        <f t="shared" si="48"/>
        <v>0</v>
      </c>
      <c r="J89" s="277">
        <f t="shared" si="48"/>
        <v>0</v>
      </c>
      <c r="K89" s="277">
        <f t="shared" si="48"/>
        <v>0</v>
      </c>
      <c r="L89" s="277">
        <f t="shared" si="48"/>
        <v>0</v>
      </c>
      <c r="M89" s="277">
        <f t="shared" si="48"/>
        <v>0</v>
      </c>
      <c r="N89" s="277">
        <f t="shared" si="48"/>
        <v>0</v>
      </c>
      <c r="O89" s="277">
        <f t="shared" si="48"/>
        <v>0</v>
      </c>
      <c r="Q89" s="265">
        <f t="shared" si="45"/>
        <v>18</v>
      </c>
      <c r="R89" s="267" t="s">
        <v>287</v>
      </c>
      <c r="S89" s="277">
        <f t="shared" si="43"/>
        <v>0</v>
      </c>
      <c r="T89" s="277">
        <f t="shared" si="31"/>
        <v>0</v>
      </c>
      <c r="U89" s="277">
        <f t="shared" si="32"/>
        <v>0</v>
      </c>
      <c r="V89" s="277">
        <f t="shared" si="33"/>
        <v>0</v>
      </c>
      <c r="W89" s="277">
        <f t="shared" si="34"/>
        <v>0</v>
      </c>
      <c r="X89" s="277">
        <f t="shared" si="35"/>
        <v>0</v>
      </c>
      <c r="Y89" s="277">
        <f t="shared" si="36"/>
        <v>0</v>
      </c>
      <c r="Z89" s="277">
        <f t="shared" si="37"/>
        <v>0</v>
      </c>
      <c r="AA89" s="277">
        <f t="shared" si="38"/>
        <v>0</v>
      </c>
      <c r="AB89" s="277">
        <f t="shared" si="39"/>
        <v>0</v>
      </c>
      <c r="AC89" s="277">
        <f t="shared" si="40"/>
        <v>0</v>
      </c>
      <c r="AD89" s="277">
        <f t="shared" si="41"/>
        <v>0</v>
      </c>
      <c r="AE89" s="277">
        <f t="shared" si="42"/>
        <v>0</v>
      </c>
    </row>
    <row r="90" spans="1:31" ht="18.75" customHeight="1">
      <c r="A90" s="265">
        <f t="shared" si="44"/>
        <v>19</v>
      </c>
      <c r="B90" s="266" t="s">
        <v>288</v>
      </c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7">
        <f aca="true" t="shared" si="49" ref="O90:O125">SUM(C90:N90)</f>
        <v>0</v>
      </c>
      <c r="Q90" s="265">
        <f t="shared" si="45"/>
        <v>19</v>
      </c>
      <c r="R90" s="266" t="s">
        <v>288</v>
      </c>
      <c r="S90" s="276">
        <f t="shared" si="43"/>
        <v>0</v>
      </c>
      <c r="T90" s="276">
        <f t="shared" si="31"/>
        <v>0</v>
      </c>
      <c r="U90" s="276">
        <f t="shared" si="32"/>
        <v>0</v>
      </c>
      <c r="V90" s="276">
        <f t="shared" si="33"/>
        <v>0</v>
      </c>
      <c r="W90" s="276">
        <f t="shared" si="34"/>
        <v>0</v>
      </c>
      <c r="X90" s="276">
        <f t="shared" si="35"/>
        <v>0</v>
      </c>
      <c r="Y90" s="276">
        <f t="shared" si="36"/>
        <v>0</v>
      </c>
      <c r="Z90" s="276">
        <f t="shared" si="37"/>
        <v>0</v>
      </c>
      <c r="AA90" s="276">
        <f t="shared" si="38"/>
        <v>0</v>
      </c>
      <c r="AB90" s="276">
        <f t="shared" si="39"/>
        <v>0</v>
      </c>
      <c r="AC90" s="276">
        <f t="shared" si="40"/>
        <v>0</v>
      </c>
      <c r="AD90" s="276">
        <f t="shared" si="41"/>
        <v>0</v>
      </c>
      <c r="AE90" s="277">
        <f t="shared" si="42"/>
        <v>0</v>
      </c>
    </row>
    <row r="91" spans="1:31" ht="18.75" customHeight="1">
      <c r="A91" s="265">
        <f t="shared" si="44"/>
        <v>20</v>
      </c>
      <c r="B91" s="266" t="s">
        <v>289</v>
      </c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7">
        <f t="shared" si="49"/>
        <v>0</v>
      </c>
      <c r="Q91" s="265">
        <f t="shared" si="45"/>
        <v>20</v>
      </c>
      <c r="R91" s="266" t="s">
        <v>289</v>
      </c>
      <c r="S91" s="276">
        <f t="shared" si="43"/>
        <v>0</v>
      </c>
      <c r="T91" s="276">
        <f t="shared" si="31"/>
        <v>0</v>
      </c>
      <c r="U91" s="276">
        <f t="shared" si="32"/>
        <v>0</v>
      </c>
      <c r="V91" s="276">
        <f t="shared" si="33"/>
        <v>0</v>
      </c>
      <c r="W91" s="276">
        <f t="shared" si="34"/>
        <v>0</v>
      </c>
      <c r="X91" s="276">
        <f t="shared" si="35"/>
        <v>0</v>
      </c>
      <c r="Y91" s="276">
        <f t="shared" si="36"/>
        <v>0</v>
      </c>
      <c r="Z91" s="276">
        <f t="shared" si="37"/>
        <v>0</v>
      </c>
      <c r="AA91" s="276">
        <f t="shared" si="38"/>
        <v>0</v>
      </c>
      <c r="AB91" s="276">
        <f t="shared" si="39"/>
        <v>0</v>
      </c>
      <c r="AC91" s="276">
        <f t="shared" si="40"/>
        <v>0</v>
      </c>
      <c r="AD91" s="276">
        <f t="shared" si="41"/>
        <v>0</v>
      </c>
      <c r="AE91" s="277">
        <f t="shared" si="42"/>
        <v>0</v>
      </c>
    </row>
    <row r="92" spans="1:31" ht="18.75" customHeight="1">
      <c r="A92" s="265">
        <f t="shared" si="44"/>
        <v>21</v>
      </c>
      <c r="B92" s="266" t="s">
        <v>290</v>
      </c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7">
        <f t="shared" si="49"/>
        <v>0</v>
      </c>
      <c r="Q92" s="265">
        <f t="shared" si="45"/>
        <v>21</v>
      </c>
      <c r="R92" s="266" t="s">
        <v>290</v>
      </c>
      <c r="S92" s="276">
        <f t="shared" si="43"/>
        <v>0</v>
      </c>
      <c r="T92" s="276">
        <f t="shared" si="31"/>
        <v>0</v>
      </c>
      <c r="U92" s="276">
        <f t="shared" si="32"/>
        <v>0</v>
      </c>
      <c r="V92" s="276">
        <f t="shared" si="33"/>
        <v>0</v>
      </c>
      <c r="W92" s="276">
        <f t="shared" si="34"/>
        <v>0</v>
      </c>
      <c r="X92" s="276">
        <f t="shared" si="35"/>
        <v>0</v>
      </c>
      <c r="Y92" s="276">
        <f t="shared" si="36"/>
        <v>0</v>
      </c>
      <c r="Z92" s="276">
        <f t="shared" si="37"/>
        <v>0</v>
      </c>
      <c r="AA92" s="276">
        <f t="shared" si="38"/>
        <v>0</v>
      </c>
      <c r="AB92" s="276">
        <f t="shared" si="39"/>
        <v>0</v>
      </c>
      <c r="AC92" s="276">
        <f t="shared" si="40"/>
        <v>0</v>
      </c>
      <c r="AD92" s="276">
        <f t="shared" si="41"/>
        <v>0</v>
      </c>
      <c r="AE92" s="277">
        <f t="shared" si="42"/>
        <v>0</v>
      </c>
    </row>
    <row r="93" spans="1:31" ht="18.75" customHeight="1">
      <c r="A93" s="265">
        <f t="shared" si="44"/>
        <v>22</v>
      </c>
      <c r="B93" s="266" t="s">
        <v>291</v>
      </c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7">
        <f t="shared" si="49"/>
        <v>0</v>
      </c>
      <c r="Q93" s="265">
        <f t="shared" si="45"/>
        <v>22</v>
      </c>
      <c r="R93" s="266" t="s">
        <v>291</v>
      </c>
      <c r="S93" s="276">
        <f t="shared" si="43"/>
        <v>0</v>
      </c>
      <c r="T93" s="276">
        <f t="shared" si="31"/>
        <v>0</v>
      </c>
      <c r="U93" s="276">
        <f t="shared" si="32"/>
        <v>0</v>
      </c>
      <c r="V93" s="276">
        <f t="shared" si="33"/>
        <v>0</v>
      </c>
      <c r="W93" s="276">
        <f t="shared" si="34"/>
        <v>0</v>
      </c>
      <c r="X93" s="276">
        <f t="shared" si="35"/>
        <v>0</v>
      </c>
      <c r="Y93" s="276">
        <f t="shared" si="36"/>
        <v>0</v>
      </c>
      <c r="Z93" s="276">
        <f t="shared" si="37"/>
        <v>0</v>
      </c>
      <c r="AA93" s="276">
        <f t="shared" si="38"/>
        <v>0</v>
      </c>
      <c r="AB93" s="276">
        <f t="shared" si="39"/>
        <v>0</v>
      </c>
      <c r="AC93" s="276">
        <f t="shared" si="40"/>
        <v>0</v>
      </c>
      <c r="AD93" s="276">
        <f t="shared" si="41"/>
        <v>0</v>
      </c>
      <c r="AE93" s="277">
        <f t="shared" si="42"/>
        <v>0</v>
      </c>
    </row>
    <row r="94" spans="1:31" ht="18.75" customHeight="1">
      <c r="A94" s="265">
        <f t="shared" si="44"/>
        <v>23</v>
      </c>
      <c r="B94" s="266" t="s">
        <v>292</v>
      </c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7">
        <f t="shared" si="49"/>
        <v>0</v>
      </c>
      <c r="Q94" s="265">
        <f t="shared" si="45"/>
        <v>23</v>
      </c>
      <c r="R94" s="266" t="s">
        <v>292</v>
      </c>
      <c r="S94" s="276">
        <f t="shared" si="43"/>
        <v>0</v>
      </c>
      <c r="T94" s="276">
        <f t="shared" si="31"/>
        <v>0</v>
      </c>
      <c r="U94" s="276">
        <f t="shared" si="32"/>
        <v>0</v>
      </c>
      <c r="V94" s="276">
        <f t="shared" si="33"/>
        <v>0</v>
      </c>
      <c r="W94" s="276">
        <f t="shared" si="34"/>
        <v>0</v>
      </c>
      <c r="X94" s="276">
        <f t="shared" si="35"/>
        <v>0</v>
      </c>
      <c r="Y94" s="276">
        <f t="shared" si="36"/>
        <v>0</v>
      </c>
      <c r="Z94" s="276">
        <f t="shared" si="37"/>
        <v>0</v>
      </c>
      <c r="AA94" s="276">
        <f t="shared" si="38"/>
        <v>0</v>
      </c>
      <c r="AB94" s="276">
        <f t="shared" si="39"/>
        <v>0</v>
      </c>
      <c r="AC94" s="276">
        <f t="shared" si="40"/>
        <v>0</v>
      </c>
      <c r="AD94" s="276">
        <f t="shared" si="41"/>
        <v>0</v>
      </c>
      <c r="AE94" s="277">
        <f t="shared" si="42"/>
        <v>0</v>
      </c>
    </row>
    <row r="95" spans="1:31" ht="18.75" customHeight="1">
      <c r="A95" s="265">
        <f t="shared" si="44"/>
        <v>24</v>
      </c>
      <c r="B95" s="266" t="s">
        <v>293</v>
      </c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7">
        <f t="shared" si="49"/>
        <v>0</v>
      </c>
      <c r="Q95" s="265">
        <f t="shared" si="45"/>
        <v>24</v>
      </c>
      <c r="R95" s="266" t="s">
        <v>293</v>
      </c>
      <c r="S95" s="276">
        <f t="shared" si="43"/>
        <v>0</v>
      </c>
      <c r="T95" s="276">
        <f t="shared" si="31"/>
        <v>0</v>
      </c>
      <c r="U95" s="276">
        <f t="shared" si="32"/>
        <v>0</v>
      </c>
      <c r="V95" s="276">
        <f t="shared" si="33"/>
        <v>0</v>
      </c>
      <c r="W95" s="276">
        <f t="shared" si="34"/>
        <v>0</v>
      </c>
      <c r="X95" s="276">
        <f t="shared" si="35"/>
        <v>0</v>
      </c>
      <c r="Y95" s="276">
        <f t="shared" si="36"/>
        <v>0</v>
      </c>
      <c r="Z95" s="276">
        <f t="shared" si="37"/>
        <v>0</v>
      </c>
      <c r="AA95" s="276">
        <f t="shared" si="38"/>
        <v>0</v>
      </c>
      <c r="AB95" s="276">
        <f t="shared" si="39"/>
        <v>0</v>
      </c>
      <c r="AC95" s="276">
        <f t="shared" si="40"/>
        <v>0</v>
      </c>
      <c r="AD95" s="276">
        <f t="shared" si="41"/>
        <v>0</v>
      </c>
      <c r="AE95" s="277">
        <f t="shared" si="42"/>
        <v>0</v>
      </c>
    </row>
    <row r="96" spans="1:31" ht="18.75" customHeight="1">
      <c r="A96" s="265">
        <f t="shared" si="44"/>
        <v>25</v>
      </c>
      <c r="B96" s="266" t="s">
        <v>294</v>
      </c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7">
        <f t="shared" si="49"/>
        <v>0</v>
      </c>
      <c r="Q96" s="265">
        <f t="shared" si="45"/>
        <v>25</v>
      </c>
      <c r="R96" s="266" t="s">
        <v>294</v>
      </c>
      <c r="S96" s="276">
        <f t="shared" si="43"/>
        <v>0</v>
      </c>
      <c r="T96" s="276">
        <f t="shared" si="31"/>
        <v>0</v>
      </c>
      <c r="U96" s="276">
        <f t="shared" si="32"/>
        <v>0</v>
      </c>
      <c r="V96" s="276">
        <f t="shared" si="33"/>
        <v>0</v>
      </c>
      <c r="W96" s="276">
        <f t="shared" si="34"/>
        <v>0</v>
      </c>
      <c r="X96" s="276">
        <f t="shared" si="35"/>
        <v>0</v>
      </c>
      <c r="Y96" s="276">
        <f t="shared" si="36"/>
        <v>0</v>
      </c>
      <c r="Z96" s="276">
        <f t="shared" si="37"/>
        <v>0</v>
      </c>
      <c r="AA96" s="276">
        <f t="shared" si="38"/>
        <v>0</v>
      </c>
      <c r="AB96" s="276">
        <f t="shared" si="39"/>
        <v>0</v>
      </c>
      <c r="AC96" s="276">
        <f t="shared" si="40"/>
        <v>0</v>
      </c>
      <c r="AD96" s="276">
        <f t="shared" si="41"/>
        <v>0</v>
      </c>
      <c r="AE96" s="277">
        <f t="shared" si="42"/>
        <v>0</v>
      </c>
    </row>
    <row r="97" spans="1:31" ht="18.75" customHeight="1">
      <c r="A97" s="265">
        <f t="shared" si="44"/>
        <v>26</v>
      </c>
      <c r="B97" s="266" t="s">
        <v>295</v>
      </c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7">
        <f t="shared" si="49"/>
        <v>0</v>
      </c>
      <c r="Q97" s="265">
        <f t="shared" si="45"/>
        <v>26</v>
      </c>
      <c r="R97" s="266" t="s">
        <v>295</v>
      </c>
      <c r="S97" s="276">
        <f t="shared" si="43"/>
        <v>0</v>
      </c>
      <c r="T97" s="276">
        <f t="shared" si="31"/>
        <v>0</v>
      </c>
      <c r="U97" s="276">
        <f t="shared" si="32"/>
        <v>0</v>
      </c>
      <c r="V97" s="276">
        <f t="shared" si="33"/>
        <v>0</v>
      </c>
      <c r="W97" s="276">
        <f t="shared" si="34"/>
        <v>0</v>
      </c>
      <c r="X97" s="276">
        <f t="shared" si="35"/>
        <v>0</v>
      </c>
      <c r="Y97" s="276">
        <f t="shared" si="36"/>
        <v>0</v>
      </c>
      <c r="Z97" s="276">
        <f t="shared" si="37"/>
        <v>0</v>
      </c>
      <c r="AA97" s="276">
        <f t="shared" si="38"/>
        <v>0</v>
      </c>
      <c r="AB97" s="276">
        <f t="shared" si="39"/>
        <v>0</v>
      </c>
      <c r="AC97" s="276">
        <f t="shared" si="40"/>
        <v>0</v>
      </c>
      <c r="AD97" s="276">
        <f t="shared" si="41"/>
        <v>0</v>
      </c>
      <c r="AE97" s="277">
        <f t="shared" si="42"/>
        <v>0</v>
      </c>
    </row>
    <row r="98" spans="1:31" ht="18.75" customHeight="1">
      <c r="A98" s="265">
        <f t="shared" si="44"/>
        <v>27</v>
      </c>
      <c r="B98" s="266" t="s">
        <v>315</v>
      </c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7">
        <f t="shared" si="49"/>
        <v>0</v>
      </c>
      <c r="Q98" s="265">
        <f t="shared" si="45"/>
        <v>27</v>
      </c>
      <c r="R98" s="266" t="s">
        <v>315</v>
      </c>
      <c r="S98" s="276">
        <f t="shared" si="43"/>
        <v>0</v>
      </c>
      <c r="T98" s="276">
        <f t="shared" si="31"/>
        <v>0</v>
      </c>
      <c r="U98" s="276">
        <f t="shared" si="32"/>
        <v>0</v>
      </c>
      <c r="V98" s="276">
        <f t="shared" si="33"/>
        <v>0</v>
      </c>
      <c r="W98" s="276">
        <f t="shared" si="34"/>
        <v>0</v>
      </c>
      <c r="X98" s="276">
        <f t="shared" si="35"/>
        <v>0</v>
      </c>
      <c r="Y98" s="276">
        <f t="shared" si="36"/>
        <v>0</v>
      </c>
      <c r="Z98" s="276">
        <f t="shared" si="37"/>
        <v>0</v>
      </c>
      <c r="AA98" s="276">
        <f t="shared" si="38"/>
        <v>0</v>
      </c>
      <c r="AB98" s="276">
        <f t="shared" si="39"/>
        <v>0</v>
      </c>
      <c r="AC98" s="276">
        <f t="shared" si="40"/>
        <v>0</v>
      </c>
      <c r="AD98" s="276">
        <f t="shared" si="41"/>
        <v>0</v>
      </c>
      <c r="AE98" s="277">
        <f t="shared" si="42"/>
        <v>0</v>
      </c>
    </row>
    <row r="99" spans="1:31" ht="18.75" customHeight="1">
      <c r="A99" s="265">
        <f t="shared" si="44"/>
        <v>28</v>
      </c>
      <c r="B99" s="266" t="s">
        <v>296</v>
      </c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7">
        <f t="shared" si="49"/>
        <v>0</v>
      </c>
      <c r="Q99" s="265">
        <f t="shared" si="45"/>
        <v>28</v>
      </c>
      <c r="R99" s="266" t="s">
        <v>296</v>
      </c>
      <c r="S99" s="276">
        <f t="shared" si="43"/>
        <v>0</v>
      </c>
      <c r="T99" s="276">
        <f t="shared" si="31"/>
        <v>0</v>
      </c>
      <c r="U99" s="276">
        <f t="shared" si="32"/>
        <v>0</v>
      </c>
      <c r="V99" s="276">
        <f t="shared" si="33"/>
        <v>0</v>
      </c>
      <c r="W99" s="276">
        <f t="shared" si="34"/>
        <v>0</v>
      </c>
      <c r="X99" s="276">
        <f t="shared" si="35"/>
        <v>0</v>
      </c>
      <c r="Y99" s="276">
        <f t="shared" si="36"/>
        <v>0</v>
      </c>
      <c r="Z99" s="276">
        <f t="shared" si="37"/>
        <v>0</v>
      </c>
      <c r="AA99" s="276">
        <f t="shared" si="38"/>
        <v>0</v>
      </c>
      <c r="AB99" s="276">
        <f t="shared" si="39"/>
        <v>0</v>
      </c>
      <c r="AC99" s="276">
        <f t="shared" si="40"/>
        <v>0</v>
      </c>
      <c r="AD99" s="276">
        <f t="shared" si="41"/>
        <v>0</v>
      </c>
      <c r="AE99" s="277">
        <f t="shared" si="42"/>
        <v>0</v>
      </c>
    </row>
    <row r="100" spans="1:31" ht="18.75" customHeight="1">
      <c r="A100" s="265">
        <f t="shared" si="44"/>
        <v>29</v>
      </c>
      <c r="B100" s="266" t="s">
        <v>297</v>
      </c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7">
        <f t="shared" si="49"/>
        <v>0</v>
      </c>
      <c r="Q100" s="265">
        <f t="shared" si="45"/>
        <v>29</v>
      </c>
      <c r="R100" s="266" t="s">
        <v>297</v>
      </c>
      <c r="S100" s="276">
        <f t="shared" si="43"/>
        <v>0</v>
      </c>
      <c r="T100" s="276">
        <f t="shared" si="31"/>
        <v>0</v>
      </c>
      <c r="U100" s="276">
        <f t="shared" si="32"/>
        <v>0</v>
      </c>
      <c r="V100" s="276">
        <f t="shared" si="33"/>
        <v>0</v>
      </c>
      <c r="W100" s="276">
        <f t="shared" si="34"/>
        <v>0</v>
      </c>
      <c r="X100" s="276">
        <f t="shared" si="35"/>
        <v>0</v>
      </c>
      <c r="Y100" s="276">
        <f t="shared" si="36"/>
        <v>0</v>
      </c>
      <c r="Z100" s="276">
        <f t="shared" si="37"/>
        <v>0</v>
      </c>
      <c r="AA100" s="276">
        <f t="shared" si="38"/>
        <v>0</v>
      </c>
      <c r="AB100" s="276">
        <f t="shared" si="39"/>
        <v>0</v>
      </c>
      <c r="AC100" s="276">
        <f t="shared" si="40"/>
        <v>0</v>
      </c>
      <c r="AD100" s="276">
        <f t="shared" si="41"/>
        <v>0</v>
      </c>
      <c r="AE100" s="277">
        <f t="shared" si="42"/>
        <v>0</v>
      </c>
    </row>
    <row r="101" spans="1:31" ht="18.75" customHeight="1">
      <c r="A101" s="265">
        <f t="shared" si="44"/>
        <v>30</v>
      </c>
      <c r="B101" s="266" t="s">
        <v>298</v>
      </c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7">
        <f t="shared" si="49"/>
        <v>0</v>
      </c>
      <c r="Q101" s="265">
        <f t="shared" si="45"/>
        <v>30</v>
      </c>
      <c r="R101" s="266" t="s">
        <v>298</v>
      </c>
      <c r="S101" s="276">
        <f t="shared" si="43"/>
        <v>0</v>
      </c>
      <c r="T101" s="276">
        <f t="shared" si="31"/>
        <v>0</v>
      </c>
      <c r="U101" s="276">
        <f t="shared" si="32"/>
        <v>0</v>
      </c>
      <c r="V101" s="276">
        <f t="shared" si="33"/>
        <v>0</v>
      </c>
      <c r="W101" s="276">
        <f t="shared" si="34"/>
        <v>0</v>
      </c>
      <c r="X101" s="276">
        <f t="shared" si="35"/>
        <v>0</v>
      </c>
      <c r="Y101" s="276">
        <f t="shared" si="36"/>
        <v>0</v>
      </c>
      <c r="Z101" s="276">
        <f t="shared" si="37"/>
        <v>0</v>
      </c>
      <c r="AA101" s="276">
        <f t="shared" si="38"/>
        <v>0</v>
      </c>
      <c r="AB101" s="276">
        <f t="shared" si="39"/>
        <v>0</v>
      </c>
      <c r="AC101" s="276">
        <f t="shared" si="40"/>
        <v>0</v>
      </c>
      <c r="AD101" s="276">
        <f t="shared" si="41"/>
        <v>0</v>
      </c>
      <c r="AE101" s="277">
        <f t="shared" si="42"/>
        <v>0</v>
      </c>
    </row>
    <row r="102" spans="1:31" ht="18.75" customHeight="1">
      <c r="A102" s="265">
        <f t="shared" si="44"/>
        <v>31</v>
      </c>
      <c r="B102" s="266" t="s">
        <v>299</v>
      </c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7">
        <f t="shared" si="49"/>
        <v>0</v>
      </c>
      <c r="Q102" s="265">
        <f t="shared" si="45"/>
        <v>31</v>
      </c>
      <c r="R102" s="266" t="s">
        <v>299</v>
      </c>
      <c r="S102" s="276">
        <f t="shared" si="43"/>
        <v>0</v>
      </c>
      <c r="T102" s="276">
        <f t="shared" si="31"/>
        <v>0</v>
      </c>
      <c r="U102" s="276">
        <f t="shared" si="32"/>
        <v>0</v>
      </c>
      <c r="V102" s="276">
        <f t="shared" si="33"/>
        <v>0</v>
      </c>
      <c r="W102" s="276">
        <f t="shared" si="34"/>
        <v>0</v>
      </c>
      <c r="X102" s="276">
        <f t="shared" si="35"/>
        <v>0</v>
      </c>
      <c r="Y102" s="276">
        <f t="shared" si="36"/>
        <v>0</v>
      </c>
      <c r="Z102" s="276">
        <f t="shared" si="37"/>
        <v>0</v>
      </c>
      <c r="AA102" s="276">
        <f t="shared" si="38"/>
        <v>0</v>
      </c>
      <c r="AB102" s="276">
        <f t="shared" si="39"/>
        <v>0</v>
      </c>
      <c r="AC102" s="276">
        <f t="shared" si="40"/>
        <v>0</v>
      </c>
      <c r="AD102" s="276">
        <f t="shared" si="41"/>
        <v>0</v>
      </c>
      <c r="AE102" s="277">
        <f t="shared" si="42"/>
        <v>0</v>
      </c>
    </row>
    <row r="103" spans="1:31" ht="18.75" customHeight="1">
      <c r="A103" s="265">
        <f t="shared" si="44"/>
        <v>32</v>
      </c>
      <c r="B103" s="266" t="s">
        <v>300</v>
      </c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7">
        <f t="shared" si="49"/>
        <v>0</v>
      </c>
      <c r="Q103" s="265">
        <f t="shared" si="45"/>
        <v>32</v>
      </c>
      <c r="R103" s="266" t="s">
        <v>300</v>
      </c>
      <c r="S103" s="276">
        <f t="shared" si="43"/>
        <v>0</v>
      </c>
      <c r="T103" s="276">
        <f t="shared" si="31"/>
        <v>0</v>
      </c>
      <c r="U103" s="276">
        <f t="shared" si="32"/>
        <v>0</v>
      </c>
      <c r="V103" s="276">
        <f t="shared" si="33"/>
        <v>0</v>
      </c>
      <c r="W103" s="276">
        <f t="shared" si="34"/>
        <v>0</v>
      </c>
      <c r="X103" s="276">
        <f t="shared" si="35"/>
        <v>0</v>
      </c>
      <c r="Y103" s="276">
        <f t="shared" si="36"/>
        <v>0</v>
      </c>
      <c r="Z103" s="276">
        <f t="shared" si="37"/>
        <v>0</v>
      </c>
      <c r="AA103" s="276">
        <f t="shared" si="38"/>
        <v>0</v>
      </c>
      <c r="AB103" s="276">
        <f t="shared" si="39"/>
        <v>0</v>
      </c>
      <c r="AC103" s="276">
        <f t="shared" si="40"/>
        <v>0</v>
      </c>
      <c r="AD103" s="276">
        <f t="shared" si="41"/>
        <v>0</v>
      </c>
      <c r="AE103" s="277">
        <f t="shared" si="42"/>
        <v>0</v>
      </c>
    </row>
    <row r="104" spans="1:31" ht="18.75" customHeight="1">
      <c r="A104" s="265">
        <f t="shared" si="44"/>
        <v>33</v>
      </c>
      <c r="B104" s="266" t="s">
        <v>301</v>
      </c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7">
        <f t="shared" si="49"/>
        <v>0</v>
      </c>
      <c r="Q104" s="265">
        <f t="shared" si="45"/>
        <v>33</v>
      </c>
      <c r="R104" s="266" t="s">
        <v>301</v>
      </c>
      <c r="S104" s="276">
        <f t="shared" si="43"/>
        <v>0</v>
      </c>
      <c r="T104" s="276">
        <f t="shared" si="31"/>
        <v>0</v>
      </c>
      <c r="U104" s="276">
        <f t="shared" si="32"/>
        <v>0</v>
      </c>
      <c r="V104" s="276">
        <f t="shared" si="33"/>
        <v>0</v>
      </c>
      <c r="W104" s="276">
        <f t="shared" si="34"/>
        <v>0</v>
      </c>
      <c r="X104" s="276">
        <f t="shared" si="35"/>
        <v>0</v>
      </c>
      <c r="Y104" s="276">
        <f t="shared" si="36"/>
        <v>0</v>
      </c>
      <c r="Z104" s="276">
        <f t="shared" si="37"/>
        <v>0</v>
      </c>
      <c r="AA104" s="276">
        <f t="shared" si="38"/>
        <v>0</v>
      </c>
      <c r="AB104" s="276">
        <f t="shared" si="39"/>
        <v>0</v>
      </c>
      <c r="AC104" s="276">
        <f t="shared" si="40"/>
        <v>0</v>
      </c>
      <c r="AD104" s="276">
        <f t="shared" si="41"/>
        <v>0</v>
      </c>
      <c r="AE104" s="277">
        <f t="shared" si="42"/>
        <v>0</v>
      </c>
    </row>
    <row r="105" spans="1:31" ht="18.75" customHeight="1">
      <c r="A105" s="265">
        <f t="shared" si="44"/>
        <v>34</v>
      </c>
      <c r="B105" s="266" t="s">
        <v>302</v>
      </c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7">
        <f t="shared" si="49"/>
        <v>0</v>
      </c>
      <c r="Q105" s="265">
        <f t="shared" si="45"/>
        <v>34</v>
      </c>
      <c r="R105" s="266" t="s">
        <v>302</v>
      </c>
      <c r="S105" s="276">
        <f t="shared" si="43"/>
        <v>0</v>
      </c>
      <c r="T105" s="276">
        <f t="shared" si="31"/>
        <v>0</v>
      </c>
      <c r="U105" s="276">
        <f t="shared" si="32"/>
        <v>0</v>
      </c>
      <c r="V105" s="276">
        <f t="shared" si="33"/>
        <v>0</v>
      </c>
      <c r="W105" s="276">
        <f t="shared" si="34"/>
        <v>0</v>
      </c>
      <c r="X105" s="276">
        <f t="shared" si="35"/>
        <v>0</v>
      </c>
      <c r="Y105" s="276">
        <f t="shared" si="36"/>
        <v>0</v>
      </c>
      <c r="Z105" s="276">
        <f t="shared" si="37"/>
        <v>0</v>
      </c>
      <c r="AA105" s="276">
        <f t="shared" si="38"/>
        <v>0</v>
      </c>
      <c r="AB105" s="276">
        <f t="shared" si="39"/>
        <v>0</v>
      </c>
      <c r="AC105" s="276">
        <f t="shared" si="40"/>
        <v>0</v>
      </c>
      <c r="AD105" s="276">
        <f t="shared" si="41"/>
        <v>0</v>
      </c>
      <c r="AE105" s="277">
        <f t="shared" si="42"/>
        <v>0</v>
      </c>
    </row>
    <row r="106" spans="1:31" ht="18.75" customHeight="1">
      <c r="A106" s="265">
        <f t="shared" si="44"/>
        <v>35</v>
      </c>
      <c r="B106" s="266" t="s">
        <v>303</v>
      </c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7">
        <f t="shared" si="49"/>
        <v>0</v>
      </c>
      <c r="Q106" s="265">
        <f t="shared" si="45"/>
        <v>35</v>
      </c>
      <c r="R106" s="266" t="s">
        <v>303</v>
      </c>
      <c r="S106" s="276">
        <f t="shared" si="43"/>
        <v>0</v>
      </c>
      <c r="T106" s="276">
        <f t="shared" si="31"/>
        <v>0</v>
      </c>
      <c r="U106" s="276">
        <f t="shared" si="32"/>
        <v>0</v>
      </c>
      <c r="V106" s="276">
        <f t="shared" si="33"/>
        <v>0</v>
      </c>
      <c r="W106" s="276">
        <f t="shared" si="34"/>
        <v>0</v>
      </c>
      <c r="X106" s="276">
        <f t="shared" si="35"/>
        <v>0</v>
      </c>
      <c r="Y106" s="276">
        <f t="shared" si="36"/>
        <v>0</v>
      </c>
      <c r="Z106" s="276">
        <f t="shared" si="37"/>
        <v>0</v>
      </c>
      <c r="AA106" s="276">
        <f t="shared" si="38"/>
        <v>0</v>
      </c>
      <c r="AB106" s="276">
        <f t="shared" si="39"/>
        <v>0</v>
      </c>
      <c r="AC106" s="276">
        <f t="shared" si="40"/>
        <v>0</v>
      </c>
      <c r="AD106" s="276">
        <f t="shared" si="41"/>
        <v>0</v>
      </c>
      <c r="AE106" s="277">
        <f t="shared" si="42"/>
        <v>0</v>
      </c>
    </row>
    <row r="107" spans="1:31" ht="18.75" customHeight="1">
      <c r="A107" s="265">
        <f t="shared" si="44"/>
        <v>36</v>
      </c>
      <c r="B107" s="266" t="s">
        <v>304</v>
      </c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7">
        <f t="shared" si="49"/>
        <v>0</v>
      </c>
      <c r="Q107" s="265">
        <f t="shared" si="45"/>
        <v>36</v>
      </c>
      <c r="R107" s="266" t="s">
        <v>304</v>
      </c>
      <c r="S107" s="276">
        <f t="shared" si="43"/>
        <v>0</v>
      </c>
      <c r="T107" s="276">
        <f t="shared" si="31"/>
        <v>0</v>
      </c>
      <c r="U107" s="276">
        <f t="shared" si="32"/>
        <v>0</v>
      </c>
      <c r="V107" s="276">
        <f t="shared" si="33"/>
        <v>0</v>
      </c>
      <c r="W107" s="276">
        <f t="shared" si="34"/>
        <v>0</v>
      </c>
      <c r="X107" s="276">
        <f t="shared" si="35"/>
        <v>0</v>
      </c>
      <c r="Y107" s="276">
        <f t="shared" si="36"/>
        <v>0</v>
      </c>
      <c r="Z107" s="276">
        <f t="shared" si="37"/>
        <v>0</v>
      </c>
      <c r="AA107" s="276">
        <f t="shared" si="38"/>
        <v>0</v>
      </c>
      <c r="AB107" s="276">
        <f t="shared" si="39"/>
        <v>0</v>
      </c>
      <c r="AC107" s="276">
        <f t="shared" si="40"/>
        <v>0</v>
      </c>
      <c r="AD107" s="276">
        <f t="shared" si="41"/>
        <v>0</v>
      </c>
      <c r="AE107" s="277">
        <f t="shared" si="42"/>
        <v>0</v>
      </c>
    </row>
    <row r="108" spans="1:31" ht="18.75" customHeight="1">
      <c r="A108" s="265">
        <f t="shared" si="44"/>
        <v>37</v>
      </c>
      <c r="B108" s="266" t="s">
        <v>305</v>
      </c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7">
        <f t="shared" si="49"/>
        <v>0</v>
      </c>
      <c r="Q108" s="265">
        <f t="shared" si="45"/>
        <v>37</v>
      </c>
      <c r="R108" s="266" t="s">
        <v>305</v>
      </c>
      <c r="S108" s="276">
        <f t="shared" si="43"/>
        <v>0</v>
      </c>
      <c r="T108" s="276">
        <f t="shared" si="31"/>
        <v>0</v>
      </c>
      <c r="U108" s="276">
        <f t="shared" si="32"/>
        <v>0</v>
      </c>
      <c r="V108" s="276">
        <f t="shared" si="33"/>
        <v>0</v>
      </c>
      <c r="W108" s="276">
        <f t="shared" si="34"/>
        <v>0</v>
      </c>
      <c r="X108" s="276">
        <f t="shared" si="35"/>
        <v>0</v>
      </c>
      <c r="Y108" s="276">
        <f t="shared" si="36"/>
        <v>0</v>
      </c>
      <c r="Z108" s="276">
        <f t="shared" si="37"/>
        <v>0</v>
      </c>
      <c r="AA108" s="276">
        <f t="shared" si="38"/>
        <v>0</v>
      </c>
      <c r="AB108" s="276">
        <f t="shared" si="39"/>
        <v>0</v>
      </c>
      <c r="AC108" s="276">
        <f t="shared" si="40"/>
        <v>0</v>
      </c>
      <c r="AD108" s="276">
        <f t="shared" si="41"/>
        <v>0</v>
      </c>
      <c r="AE108" s="277">
        <f t="shared" si="42"/>
        <v>0</v>
      </c>
    </row>
    <row r="109" spans="1:31" ht="18.75" customHeight="1">
      <c r="A109" s="265">
        <f t="shared" si="44"/>
        <v>38</v>
      </c>
      <c r="B109" s="266" t="s">
        <v>306</v>
      </c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7">
        <f t="shared" si="49"/>
        <v>0</v>
      </c>
      <c r="Q109" s="265">
        <f t="shared" si="45"/>
        <v>38</v>
      </c>
      <c r="R109" s="266" t="s">
        <v>306</v>
      </c>
      <c r="S109" s="276">
        <f t="shared" si="43"/>
        <v>0</v>
      </c>
      <c r="T109" s="276">
        <f t="shared" si="31"/>
        <v>0</v>
      </c>
      <c r="U109" s="276">
        <f t="shared" si="32"/>
        <v>0</v>
      </c>
      <c r="V109" s="276">
        <f t="shared" si="33"/>
        <v>0</v>
      </c>
      <c r="W109" s="276">
        <f t="shared" si="34"/>
        <v>0</v>
      </c>
      <c r="X109" s="276">
        <f t="shared" si="35"/>
        <v>0</v>
      </c>
      <c r="Y109" s="276">
        <f t="shared" si="36"/>
        <v>0</v>
      </c>
      <c r="Z109" s="276">
        <f t="shared" si="37"/>
        <v>0</v>
      </c>
      <c r="AA109" s="276">
        <f t="shared" si="38"/>
        <v>0</v>
      </c>
      <c r="AB109" s="276">
        <f t="shared" si="39"/>
        <v>0</v>
      </c>
      <c r="AC109" s="276">
        <f t="shared" si="40"/>
        <v>0</v>
      </c>
      <c r="AD109" s="276">
        <f t="shared" si="41"/>
        <v>0</v>
      </c>
      <c r="AE109" s="277">
        <f t="shared" si="42"/>
        <v>0</v>
      </c>
    </row>
    <row r="110" spans="1:31" ht="18.75" customHeight="1">
      <c r="A110" s="265">
        <f t="shared" si="44"/>
        <v>39</v>
      </c>
      <c r="B110" s="266" t="s">
        <v>307</v>
      </c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7">
        <f t="shared" si="49"/>
        <v>0</v>
      </c>
      <c r="Q110" s="265">
        <f t="shared" si="45"/>
        <v>39</v>
      </c>
      <c r="R110" s="266" t="s">
        <v>307</v>
      </c>
      <c r="S110" s="276">
        <f t="shared" si="43"/>
        <v>0</v>
      </c>
      <c r="T110" s="276">
        <f t="shared" si="31"/>
        <v>0</v>
      </c>
      <c r="U110" s="276">
        <f t="shared" si="32"/>
        <v>0</v>
      </c>
      <c r="V110" s="276">
        <f t="shared" si="33"/>
        <v>0</v>
      </c>
      <c r="W110" s="276">
        <f t="shared" si="34"/>
        <v>0</v>
      </c>
      <c r="X110" s="276">
        <f t="shared" si="35"/>
        <v>0</v>
      </c>
      <c r="Y110" s="276">
        <f t="shared" si="36"/>
        <v>0</v>
      </c>
      <c r="Z110" s="276">
        <f t="shared" si="37"/>
        <v>0</v>
      </c>
      <c r="AA110" s="276">
        <f t="shared" si="38"/>
        <v>0</v>
      </c>
      <c r="AB110" s="276">
        <f t="shared" si="39"/>
        <v>0</v>
      </c>
      <c r="AC110" s="276">
        <f t="shared" si="40"/>
        <v>0</v>
      </c>
      <c r="AD110" s="276">
        <f t="shared" si="41"/>
        <v>0</v>
      </c>
      <c r="AE110" s="277">
        <f t="shared" si="42"/>
        <v>0</v>
      </c>
    </row>
    <row r="111" spans="1:31" ht="18.75" customHeight="1">
      <c r="A111" s="265">
        <f t="shared" si="44"/>
        <v>40</v>
      </c>
      <c r="B111" s="266" t="s">
        <v>308</v>
      </c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7">
        <f t="shared" si="49"/>
        <v>0</v>
      </c>
      <c r="Q111" s="265">
        <f t="shared" si="45"/>
        <v>40</v>
      </c>
      <c r="R111" s="266" t="s">
        <v>308</v>
      </c>
      <c r="S111" s="276">
        <f t="shared" si="43"/>
        <v>0</v>
      </c>
      <c r="T111" s="276">
        <f t="shared" si="31"/>
        <v>0</v>
      </c>
      <c r="U111" s="276">
        <f t="shared" si="32"/>
        <v>0</v>
      </c>
      <c r="V111" s="276">
        <f t="shared" si="33"/>
        <v>0</v>
      </c>
      <c r="W111" s="276">
        <f t="shared" si="34"/>
        <v>0</v>
      </c>
      <c r="X111" s="276">
        <f t="shared" si="35"/>
        <v>0</v>
      </c>
      <c r="Y111" s="276">
        <f t="shared" si="36"/>
        <v>0</v>
      </c>
      <c r="Z111" s="276">
        <f t="shared" si="37"/>
        <v>0</v>
      </c>
      <c r="AA111" s="276">
        <f t="shared" si="38"/>
        <v>0</v>
      </c>
      <c r="AB111" s="276">
        <f t="shared" si="39"/>
        <v>0</v>
      </c>
      <c r="AC111" s="276">
        <f t="shared" si="40"/>
        <v>0</v>
      </c>
      <c r="AD111" s="276">
        <f t="shared" si="41"/>
        <v>0</v>
      </c>
      <c r="AE111" s="277">
        <f t="shared" si="42"/>
        <v>0</v>
      </c>
    </row>
    <row r="112" spans="1:31" ht="18.75" customHeight="1">
      <c r="A112" s="265">
        <f t="shared" si="44"/>
        <v>41</v>
      </c>
      <c r="B112" s="266" t="s">
        <v>309</v>
      </c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277">
        <f t="shared" si="49"/>
        <v>0</v>
      </c>
      <c r="Q112" s="265">
        <f t="shared" si="45"/>
        <v>41</v>
      </c>
      <c r="R112" s="266" t="s">
        <v>309</v>
      </c>
      <c r="S112" s="276">
        <f t="shared" si="43"/>
        <v>0</v>
      </c>
      <c r="T112" s="276">
        <f t="shared" si="31"/>
        <v>0</v>
      </c>
      <c r="U112" s="276">
        <f t="shared" si="32"/>
        <v>0</v>
      </c>
      <c r="V112" s="276">
        <f t="shared" si="33"/>
        <v>0</v>
      </c>
      <c r="W112" s="276">
        <f t="shared" si="34"/>
        <v>0</v>
      </c>
      <c r="X112" s="276">
        <f t="shared" si="35"/>
        <v>0</v>
      </c>
      <c r="Y112" s="276">
        <f t="shared" si="36"/>
        <v>0</v>
      </c>
      <c r="Z112" s="276">
        <f t="shared" si="37"/>
        <v>0</v>
      </c>
      <c r="AA112" s="276">
        <f t="shared" si="38"/>
        <v>0</v>
      </c>
      <c r="AB112" s="276">
        <f t="shared" si="39"/>
        <v>0</v>
      </c>
      <c r="AC112" s="276">
        <f t="shared" si="40"/>
        <v>0</v>
      </c>
      <c r="AD112" s="276">
        <f t="shared" si="41"/>
        <v>0</v>
      </c>
      <c r="AE112" s="277">
        <f t="shared" si="42"/>
        <v>0</v>
      </c>
    </row>
    <row r="113" spans="1:31" ht="18.75" customHeight="1">
      <c r="A113" s="265">
        <f t="shared" si="44"/>
        <v>42</v>
      </c>
      <c r="B113" s="266" t="s">
        <v>310</v>
      </c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277">
        <f t="shared" si="49"/>
        <v>0</v>
      </c>
      <c r="Q113" s="265">
        <f t="shared" si="45"/>
        <v>42</v>
      </c>
      <c r="R113" s="266" t="s">
        <v>310</v>
      </c>
      <c r="S113" s="276">
        <f t="shared" si="43"/>
        <v>0</v>
      </c>
      <c r="T113" s="276">
        <f t="shared" si="31"/>
        <v>0</v>
      </c>
      <c r="U113" s="276">
        <f t="shared" si="32"/>
        <v>0</v>
      </c>
      <c r="V113" s="276">
        <f t="shared" si="33"/>
        <v>0</v>
      </c>
      <c r="W113" s="276">
        <f t="shared" si="34"/>
        <v>0</v>
      </c>
      <c r="X113" s="276">
        <f t="shared" si="35"/>
        <v>0</v>
      </c>
      <c r="Y113" s="276">
        <f t="shared" si="36"/>
        <v>0</v>
      </c>
      <c r="Z113" s="276">
        <f t="shared" si="37"/>
        <v>0</v>
      </c>
      <c r="AA113" s="276">
        <f t="shared" si="38"/>
        <v>0</v>
      </c>
      <c r="AB113" s="276">
        <f t="shared" si="39"/>
        <v>0</v>
      </c>
      <c r="AC113" s="276">
        <f t="shared" si="40"/>
        <v>0</v>
      </c>
      <c r="AD113" s="276">
        <f t="shared" si="41"/>
        <v>0</v>
      </c>
      <c r="AE113" s="277">
        <f t="shared" si="42"/>
        <v>0</v>
      </c>
    </row>
    <row r="114" spans="1:31" ht="18.75" customHeight="1">
      <c r="A114" s="265">
        <f t="shared" si="44"/>
        <v>43</v>
      </c>
      <c r="B114" s="266" t="s">
        <v>311</v>
      </c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  <c r="O114" s="277">
        <f t="shared" si="49"/>
        <v>0</v>
      </c>
      <c r="Q114" s="265">
        <f t="shared" si="45"/>
        <v>43</v>
      </c>
      <c r="R114" s="266" t="s">
        <v>311</v>
      </c>
      <c r="S114" s="276">
        <f t="shared" si="43"/>
        <v>0</v>
      </c>
      <c r="T114" s="276">
        <f t="shared" si="31"/>
        <v>0</v>
      </c>
      <c r="U114" s="276">
        <f t="shared" si="32"/>
        <v>0</v>
      </c>
      <c r="V114" s="276">
        <f t="shared" si="33"/>
        <v>0</v>
      </c>
      <c r="W114" s="276">
        <f t="shared" si="34"/>
        <v>0</v>
      </c>
      <c r="X114" s="276">
        <f t="shared" si="35"/>
        <v>0</v>
      </c>
      <c r="Y114" s="276">
        <f t="shared" si="36"/>
        <v>0</v>
      </c>
      <c r="Z114" s="276">
        <f t="shared" si="37"/>
        <v>0</v>
      </c>
      <c r="AA114" s="276">
        <f t="shared" si="38"/>
        <v>0</v>
      </c>
      <c r="AB114" s="276">
        <f t="shared" si="39"/>
        <v>0</v>
      </c>
      <c r="AC114" s="276">
        <f t="shared" si="40"/>
        <v>0</v>
      </c>
      <c r="AD114" s="276">
        <f t="shared" si="41"/>
        <v>0</v>
      </c>
      <c r="AE114" s="277">
        <f t="shared" si="42"/>
        <v>0</v>
      </c>
    </row>
    <row r="115" spans="1:31" ht="18.75" customHeight="1">
      <c r="A115" s="265">
        <f t="shared" si="44"/>
        <v>44</v>
      </c>
      <c r="B115" s="266" t="s">
        <v>312</v>
      </c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7">
        <f t="shared" si="49"/>
        <v>0</v>
      </c>
      <c r="Q115" s="265">
        <f t="shared" si="45"/>
        <v>44</v>
      </c>
      <c r="R115" s="266" t="s">
        <v>312</v>
      </c>
      <c r="S115" s="276">
        <f t="shared" si="43"/>
        <v>0</v>
      </c>
      <c r="T115" s="276">
        <f t="shared" si="31"/>
        <v>0</v>
      </c>
      <c r="U115" s="276">
        <f t="shared" si="32"/>
        <v>0</v>
      </c>
      <c r="V115" s="276">
        <f t="shared" si="33"/>
        <v>0</v>
      </c>
      <c r="W115" s="276">
        <f t="shared" si="34"/>
        <v>0</v>
      </c>
      <c r="X115" s="276">
        <f t="shared" si="35"/>
        <v>0</v>
      </c>
      <c r="Y115" s="276">
        <f t="shared" si="36"/>
        <v>0</v>
      </c>
      <c r="Z115" s="276">
        <f t="shared" si="37"/>
        <v>0</v>
      </c>
      <c r="AA115" s="276">
        <f t="shared" si="38"/>
        <v>0</v>
      </c>
      <c r="AB115" s="276">
        <f t="shared" si="39"/>
        <v>0</v>
      </c>
      <c r="AC115" s="276">
        <f t="shared" si="40"/>
        <v>0</v>
      </c>
      <c r="AD115" s="276">
        <f t="shared" si="41"/>
        <v>0</v>
      </c>
      <c r="AE115" s="277">
        <f t="shared" si="42"/>
        <v>0</v>
      </c>
    </row>
    <row r="116" spans="1:31" ht="18.75" customHeight="1" thickBot="1">
      <c r="A116" s="265">
        <f t="shared" si="44"/>
        <v>45</v>
      </c>
      <c r="B116" s="282" t="s">
        <v>40</v>
      </c>
      <c r="C116" s="283">
        <f aca="true" t="shared" si="50" ref="C116:N116">SUM(C89:C115)</f>
        <v>0</v>
      </c>
      <c r="D116" s="283">
        <f t="shared" si="50"/>
        <v>0</v>
      </c>
      <c r="E116" s="283">
        <f t="shared" si="50"/>
        <v>0</v>
      </c>
      <c r="F116" s="283">
        <f t="shared" si="50"/>
        <v>0</v>
      </c>
      <c r="G116" s="283">
        <f t="shared" si="50"/>
        <v>0</v>
      </c>
      <c r="H116" s="283">
        <f t="shared" si="50"/>
        <v>0</v>
      </c>
      <c r="I116" s="283">
        <f t="shared" si="50"/>
        <v>0</v>
      </c>
      <c r="J116" s="283">
        <f t="shared" si="50"/>
        <v>0</v>
      </c>
      <c r="K116" s="283">
        <f t="shared" si="50"/>
        <v>0</v>
      </c>
      <c r="L116" s="283">
        <f t="shared" si="50"/>
        <v>0</v>
      </c>
      <c r="M116" s="283">
        <f t="shared" si="50"/>
        <v>0</v>
      </c>
      <c r="N116" s="283">
        <f t="shared" si="50"/>
        <v>0</v>
      </c>
      <c r="O116" s="283">
        <f t="shared" si="49"/>
        <v>0</v>
      </c>
      <c r="Q116" s="265">
        <f t="shared" si="45"/>
        <v>45</v>
      </c>
      <c r="R116" s="282" t="s">
        <v>40</v>
      </c>
      <c r="S116" s="283">
        <f t="shared" si="43"/>
        <v>0</v>
      </c>
      <c r="T116" s="283">
        <f t="shared" si="31"/>
        <v>0</v>
      </c>
      <c r="U116" s="283">
        <f t="shared" si="32"/>
        <v>0</v>
      </c>
      <c r="V116" s="283">
        <f t="shared" si="33"/>
        <v>0</v>
      </c>
      <c r="W116" s="283">
        <f t="shared" si="34"/>
        <v>0</v>
      </c>
      <c r="X116" s="283">
        <f t="shared" si="35"/>
        <v>0</v>
      </c>
      <c r="Y116" s="283">
        <f t="shared" si="36"/>
        <v>0</v>
      </c>
      <c r="Z116" s="283">
        <f t="shared" si="37"/>
        <v>0</v>
      </c>
      <c r="AA116" s="283">
        <f t="shared" si="38"/>
        <v>0</v>
      </c>
      <c r="AB116" s="283">
        <f t="shared" si="39"/>
        <v>0</v>
      </c>
      <c r="AC116" s="283">
        <f t="shared" si="40"/>
        <v>0</v>
      </c>
      <c r="AD116" s="283">
        <f t="shared" si="41"/>
        <v>0</v>
      </c>
      <c r="AE116" s="283">
        <f t="shared" si="42"/>
        <v>0</v>
      </c>
    </row>
    <row r="117" spans="1:31" ht="18.75" customHeight="1" thickBot="1" thickTop="1">
      <c r="A117" s="265">
        <f t="shared" si="44"/>
        <v>46</v>
      </c>
      <c r="B117" s="285" t="s">
        <v>70</v>
      </c>
      <c r="C117" s="286"/>
      <c r="D117" s="286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3">
        <f t="shared" si="49"/>
        <v>0</v>
      </c>
      <c r="Q117" s="265">
        <f t="shared" si="45"/>
        <v>46</v>
      </c>
      <c r="R117" s="285" t="s">
        <v>70</v>
      </c>
      <c r="S117" s="286">
        <f t="shared" si="43"/>
        <v>0</v>
      </c>
      <c r="T117" s="286">
        <f t="shared" si="31"/>
        <v>0</v>
      </c>
      <c r="U117" s="286">
        <f t="shared" si="32"/>
        <v>0</v>
      </c>
      <c r="V117" s="286">
        <f t="shared" si="33"/>
        <v>0</v>
      </c>
      <c r="W117" s="286">
        <f t="shared" si="34"/>
        <v>0</v>
      </c>
      <c r="X117" s="286">
        <f t="shared" si="35"/>
        <v>0</v>
      </c>
      <c r="Y117" s="286">
        <f t="shared" si="36"/>
        <v>0</v>
      </c>
      <c r="Z117" s="286">
        <f t="shared" si="37"/>
        <v>0</v>
      </c>
      <c r="AA117" s="286">
        <f t="shared" si="38"/>
        <v>0</v>
      </c>
      <c r="AB117" s="286">
        <f t="shared" si="39"/>
        <v>0</v>
      </c>
      <c r="AC117" s="286">
        <f t="shared" si="40"/>
        <v>0</v>
      </c>
      <c r="AD117" s="286">
        <f t="shared" si="41"/>
        <v>0</v>
      </c>
      <c r="AE117" s="283">
        <f t="shared" si="42"/>
        <v>0</v>
      </c>
    </row>
    <row r="118" spans="1:31" ht="18.75" customHeight="1" thickTop="1">
      <c r="A118" s="265">
        <f t="shared" si="44"/>
        <v>47</v>
      </c>
      <c r="B118" s="287" t="s">
        <v>71</v>
      </c>
      <c r="C118" s="288">
        <f aca="true" t="shared" si="51" ref="C118:N118">SUM(C116:C117)</f>
        <v>0</v>
      </c>
      <c r="D118" s="288">
        <f t="shared" si="51"/>
        <v>0</v>
      </c>
      <c r="E118" s="288">
        <f t="shared" si="51"/>
        <v>0</v>
      </c>
      <c r="F118" s="288">
        <f t="shared" si="51"/>
        <v>0</v>
      </c>
      <c r="G118" s="288">
        <f t="shared" si="51"/>
        <v>0</v>
      </c>
      <c r="H118" s="288">
        <f t="shared" si="51"/>
        <v>0</v>
      </c>
      <c r="I118" s="288">
        <f t="shared" si="51"/>
        <v>0</v>
      </c>
      <c r="J118" s="288">
        <f t="shared" si="51"/>
        <v>0</v>
      </c>
      <c r="K118" s="288">
        <f t="shared" si="51"/>
        <v>0</v>
      </c>
      <c r="L118" s="288">
        <f t="shared" si="51"/>
        <v>0</v>
      </c>
      <c r="M118" s="288">
        <f t="shared" si="51"/>
        <v>0</v>
      </c>
      <c r="N118" s="288">
        <f t="shared" si="51"/>
        <v>0</v>
      </c>
      <c r="O118" s="288">
        <f t="shared" si="49"/>
        <v>0</v>
      </c>
      <c r="Q118" s="265">
        <f t="shared" si="45"/>
        <v>47</v>
      </c>
      <c r="R118" s="287" t="s">
        <v>71</v>
      </c>
      <c r="S118" s="288">
        <f t="shared" si="43"/>
        <v>0</v>
      </c>
      <c r="T118" s="288">
        <f t="shared" si="31"/>
        <v>0</v>
      </c>
      <c r="U118" s="288">
        <f t="shared" si="32"/>
        <v>0</v>
      </c>
      <c r="V118" s="288">
        <f t="shared" si="33"/>
        <v>0</v>
      </c>
      <c r="W118" s="288">
        <f t="shared" si="34"/>
        <v>0</v>
      </c>
      <c r="X118" s="288">
        <f t="shared" si="35"/>
        <v>0</v>
      </c>
      <c r="Y118" s="288">
        <f t="shared" si="36"/>
        <v>0</v>
      </c>
      <c r="Z118" s="288">
        <f t="shared" si="37"/>
        <v>0</v>
      </c>
      <c r="AA118" s="288">
        <f t="shared" si="38"/>
        <v>0</v>
      </c>
      <c r="AB118" s="288">
        <f t="shared" si="39"/>
        <v>0</v>
      </c>
      <c r="AC118" s="288">
        <f t="shared" si="40"/>
        <v>0</v>
      </c>
      <c r="AD118" s="288">
        <f t="shared" si="41"/>
        <v>0</v>
      </c>
      <c r="AE118" s="288">
        <f t="shared" si="42"/>
        <v>0</v>
      </c>
    </row>
    <row r="119" spans="1:31" ht="18.75" customHeight="1">
      <c r="A119" s="265">
        <f t="shared" si="44"/>
        <v>48</v>
      </c>
      <c r="B119" s="289" t="s">
        <v>72</v>
      </c>
      <c r="C119" s="290">
        <f aca="true" t="shared" si="52" ref="C119:N119">C77-C118</f>
        <v>0</v>
      </c>
      <c r="D119" s="290">
        <f t="shared" si="52"/>
        <v>0</v>
      </c>
      <c r="E119" s="290">
        <f t="shared" si="52"/>
        <v>0</v>
      </c>
      <c r="F119" s="290">
        <f t="shared" si="52"/>
        <v>0</v>
      </c>
      <c r="G119" s="290">
        <f t="shared" si="52"/>
        <v>0</v>
      </c>
      <c r="H119" s="290">
        <f t="shared" si="52"/>
        <v>0</v>
      </c>
      <c r="I119" s="290">
        <f t="shared" si="52"/>
        <v>0</v>
      </c>
      <c r="J119" s="290">
        <f t="shared" si="52"/>
        <v>0</v>
      </c>
      <c r="K119" s="290">
        <f t="shared" si="52"/>
        <v>0</v>
      </c>
      <c r="L119" s="290">
        <f t="shared" si="52"/>
        <v>0</v>
      </c>
      <c r="M119" s="290">
        <f t="shared" si="52"/>
        <v>0</v>
      </c>
      <c r="N119" s="290">
        <f t="shared" si="52"/>
        <v>0</v>
      </c>
      <c r="O119" s="277">
        <f t="shared" si="49"/>
        <v>0</v>
      </c>
      <c r="Q119" s="265">
        <f t="shared" si="45"/>
        <v>48</v>
      </c>
      <c r="R119" s="289" t="s">
        <v>72</v>
      </c>
      <c r="S119" s="290">
        <f t="shared" si="43"/>
        <v>0</v>
      </c>
      <c r="T119" s="290">
        <f t="shared" si="31"/>
        <v>0</v>
      </c>
      <c r="U119" s="290">
        <f t="shared" si="32"/>
        <v>0</v>
      </c>
      <c r="V119" s="290">
        <f t="shared" si="33"/>
        <v>0</v>
      </c>
      <c r="W119" s="290">
        <f t="shared" si="34"/>
        <v>0</v>
      </c>
      <c r="X119" s="290">
        <f t="shared" si="35"/>
        <v>0</v>
      </c>
      <c r="Y119" s="290">
        <f t="shared" si="36"/>
        <v>0</v>
      </c>
      <c r="Z119" s="290">
        <f t="shared" si="37"/>
        <v>0</v>
      </c>
      <c r="AA119" s="290">
        <f t="shared" si="38"/>
        <v>0</v>
      </c>
      <c r="AB119" s="290">
        <f t="shared" si="39"/>
        <v>0</v>
      </c>
      <c r="AC119" s="290">
        <f t="shared" si="40"/>
        <v>0</v>
      </c>
      <c r="AD119" s="290">
        <f t="shared" si="41"/>
        <v>0</v>
      </c>
      <c r="AE119" s="277">
        <f t="shared" si="42"/>
        <v>0</v>
      </c>
    </row>
    <row r="120" spans="1:31" ht="18.75" customHeight="1" thickBot="1">
      <c r="A120" s="265">
        <f t="shared" si="44"/>
        <v>49</v>
      </c>
      <c r="B120" s="291" t="s">
        <v>73</v>
      </c>
      <c r="C120" s="286"/>
      <c r="D120" s="286"/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92">
        <f t="shared" si="49"/>
        <v>0</v>
      </c>
      <c r="Q120" s="265">
        <f t="shared" si="45"/>
        <v>49</v>
      </c>
      <c r="R120" s="291" t="s">
        <v>73</v>
      </c>
      <c r="S120" s="286">
        <f t="shared" si="43"/>
        <v>0</v>
      </c>
      <c r="T120" s="286">
        <f t="shared" si="31"/>
        <v>0</v>
      </c>
      <c r="U120" s="286">
        <f t="shared" si="32"/>
        <v>0</v>
      </c>
      <c r="V120" s="286">
        <f t="shared" si="33"/>
        <v>0</v>
      </c>
      <c r="W120" s="286">
        <f t="shared" si="34"/>
        <v>0</v>
      </c>
      <c r="X120" s="286">
        <f t="shared" si="35"/>
        <v>0</v>
      </c>
      <c r="Y120" s="286">
        <f t="shared" si="36"/>
        <v>0</v>
      </c>
      <c r="Z120" s="286">
        <f t="shared" si="37"/>
        <v>0</v>
      </c>
      <c r="AA120" s="286">
        <f t="shared" si="38"/>
        <v>0</v>
      </c>
      <c r="AB120" s="286">
        <f t="shared" si="39"/>
        <v>0</v>
      </c>
      <c r="AC120" s="286">
        <f t="shared" si="40"/>
        <v>0</v>
      </c>
      <c r="AD120" s="286">
        <f t="shared" si="41"/>
        <v>0</v>
      </c>
      <c r="AE120" s="292">
        <f t="shared" si="42"/>
        <v>0</v>
      </c>
    </row>
    <row r="121" spans="1:31" ht="18.75" customHeight="1" thickTop="1">
      <c r="A121" s="265">
        <f t="shared" si="44"/>
        <v>50</v>
      </c>
      <c r="B121" s="293" t="s">
        <v>74</v>
      </c>
      <c r="C121" s="288">
        <f aca="true" t="shared" si="53" ref="C121:N121">+C82-C118-C120</f>
        <v>0</v>
      </c>
      <c r="D121" s="288">
        <f t="shared" si="53"/>
        <v>0</v>
      </c>
      <c r="E121" s="288">
        <f t="shared" si="53"/>
        <v>0</v>
      </c>
      <c r="F121" s="288">
        <f t="shared" si="53"/>
        <v>0</v>
      </c>
      <c r="G121" s="288">
        <f t="shared" si="53"/>
        <v>0</v>
      </c>
      <c r="H121" s="288">
        <f t="shared" si="53"/>
        <v>0</v>
      </c>
      <c r="I121" s="288">
        <f t="shared" si="53"/>
        <v>0</v>
      </c>
      <c r="J121" s="288">
        <f t="shared" si="53"/>
        <v>0</v>
      </c>
      <c r="K121" s="288">
        <f t="shared" si="53"/>
        <v>0</v>
      </c>
      <c r="L121" s="288">
        <f t="shared" si="53"/>
        <v>0</v>
      </c>
      <c r="M121" s="288">
        <f t="shared" si="53"/>
        <v>0</v>
      </c>
      <c r="N121" s="288">
        <f t="shared" si="53"/>
        <v>0</v>
      </c>
      <c r="O121" s="288">
        <f t="shared" si="49"/>
        <v>0</v>
      </c>
      <c r="Q121" s="265">
        <f t="shared" si="45"/>
        <v>50</v>
      </c>
      <c r="R121" s="293" t="s">
        <v>74</v>
      </c>
      <c r="S121" s="288">
        <f t="shared" si="43"/>
        <v>0</v>
      </c>
      <c r="T121" s="288">
        <f t="shared" si="31"/>
        <v>0</v>
      </c>
      <c r="U121" s="288">
        <f t="shared" si="32"/>
        <v>0</v>
      </c>
      <c r="V121" s="288">
        <f t="shared" si="33"/>
        <v>0</v>
      </c>
      <c r="W121" s="288">
        <f t="shared" si="34"/>
        <v>0</v>
      </c>
      <c r="X121" s="288">
        <f t="shared" si="35"/>
        <v>0</v>
      </c>
      <c r="Y121" s="288">
        <f t="shared" si="36"/>
        <v>0</v>
      </c>
      <c r="Z121" s="288">
        <f t="shared" si="37"/>
        <v>0</v>
      </c>
      <c r="AA121" s="288">
        <f t="shared" si="38"/>
        <v>0</v>
      </c>
      <c r="AB121" s="288">
        <f t="shared" si="39"/>
        <v>0</v>
      </c>
      <c r="AC121" s="288">
        <f t="shared" si="40"/>
        <v>0</v>
      </c>
      <c r="AD121" s="288">
        <f t="shared" si="41"/>
        <v>0</v>
      </c>
      <c r="AE121" s="288">
        <f t="shared" si="42"/>
        <v>0</v>
      </c>
    </row>
    <row r="122" spans="1:31" ht="18.75" customHeight="1">
      <c r="A122" s="265">
        <f t="shared" si="44"/>
        <v>51</v>
      </c>
      <c r="B122" s="265" t="s">
        <v>75</v>
      </c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77">
        <f t="shared" si="49"/>
        <v>0</v>
      </c>
      <c r="Q122" s="265">
        <f t="shared" si="45"/>
        <v>51</v>
      </c>
      <c r="R122" s="265" t="s">
        <v>75</v>
      </c>
      <c r="S122" s="294">
        <f t="shared" si="43"/>
        <v>0</v>
      </c>
      <c r="T122" s="294">
        <f t="shared" si="31"/>
        <v>0</v>
      </c>
      <c r="U122" s="294">
        <f t="shared" si="32"/>
        <v>0</v>
      </c>
      <c r="V122" s="294">
        <f t="shared" si="33"/>
        <v>0</v>
      </c>
      <c r="W122" s="294">
        <f t="shared" si="34"/>
        <v>0</v>
      </c>
      <c r="X122" s="294">
        <f t="shared" si="35"/>
        <v>0</v>
      </c>
      <c r="Y122" s="294">
        <f t="shared" si="36"/>
        <v>0</v>
      </c>
      <c r="Z122" s="294">
        <f t="shared" si="37"/>
        <v>0</v>
      </c>
      <c r="AA122" s="294">
        <f t="shared" si="38"/>
        <v>0</v>
      </c>
      <c r="AB122" s="294">
        <f t="shared" si="39"/>
        <v>0</v>
      </c>
      <c r="AC122" s="294">
        <f t="shared" si="40"/>
        <v>0</v>
      </c>
      <c r="AD122" s="294">
        <f t="shared" si="41"/>
        <v>0</v>
      </c>
      <c r="AE122" s="277">
        <f t="shared" si="42"/>
        <v>0</v>
      </c>
    </row>
    <row r="123" spans="1:31" ht="18.75" customHeight="1">
      <c r="A123" s="265">
        <f t="shared" si="44"/>
        <v>52</v>
      </c>
      <c r="B123" s="295" t="s">
        <v>76</v>
      </c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  <c r="N123" s="294"/>
      <c r="O123" s="277">
        <f t="shared" si="49"/>
        <v>0</v>
      </c>
      <c r="Q123" s="265">
        <f t="shared" si="45"/>
        <v>52</v>
      </c>
      <c r="R123" s="295" t="s">
        <v>76</v>
      </c>
      <c r="S123" s="294">
        <f t="shared" si="43"/>
        <v>0</v>
      </c>
      <c r="T123" s="294">
        <f t="shared" si="31"/>
        <v>0</v>
      </c>
      <c r="U123" s="294">
        <f t="shared" si="32"/>
        <v>0</v>
      </c>
      <c r="V123" s="294">
        <f t="shared" si="33"/>
        <v>0</v>
      </c>
      <c r="W123" s="294">
        <f t="shared" si="34"/>
        <v>0</v>
      </c>
      <c r="X123" s="294">
        <f t="shared" si="35"/>
        <v>0</v>
      </c>
      <c r="Y123" s="294">
        <f t="shared" si="36"/>
        <v>0</v>
      </c>
      <c r="Z123" s="294">
        <f t="shared" si="37"/>
        <v>0</v>
      </c>
      <c r="AA123" s="294">
        <f t="shared" si="38"/>
        <v>0</v>
      </c>
      <c r="AB123" s="294">
        <f t="shared" si="39"/>
        <v>0</v>
      </c>
      <c r="AC123" s="294">
        <f t="shared" si="40"/>
        <v>0</v>
      </c>
      <c r="AD123" s="294">
        <f t="shared" si="41"/>
        <v>0</v>
      </c>
      <c r="AE123" s="277">
        <f t="shared" si="42"/>
        <v>0</v>
      </c>
    </row>
    <row r="124" spans="1:31" ht="18.75" customHeight="1" thickBot="1">
      <c r="A124" s="265">
        <f t="shared" si="44"/>
        <v>53</v>
      </c>
      <c r="B124" s="296" t="s">
        <v>313</v>
      </c>
      <c r="C124" s="297"/>
      <c r="D124" s="297"/>
      <c r="E124" s="297"/>
      <c r="F124" s="297"/>
      <c r="G124" s="297"/>
      <c r="H124" s="297"/>
      <c r="I124" s="297"/>
      <c r="J124" s="297"/>
      <c r="K124" s="297"/>
      <c r="L124" s="297"/>
      <c r="M124" s="297"/>
      <c r="N124" s="297"/>
      <c r="O124" s="298">
        <f t="shared" si="49"/>
        <v>0</v>
      </c>
      <c r="Q124" s="265">
        <f t="shared" si="45"/>
        <v>53</v>
      </c>
      <c r="R124" s="296" t="s">
        <v>313</v>
      </c>
      <c r="S124" s="297">
        <f t="shared" si="43"/>
        <v>0</v>
      </c>
      <c r="T124" s="297">
        <f t="shared" si="31"/>
        <v>0</v>
      </c>
      <c r="U124" s="297">
        <f t="shared" si="32"/>
        <v>0</v>
      </c>
      <c r="V124" s="297">
        <f t="shared" si="33"/>
        <v>0</v>
      </c>
      <c r="W124" s="297">
        <f t="shared" si="34"/>
        <v>0</v>
      </c>
      <c r="X124" s="297">
        <f t="shared" si="35"/>
        <v>0</v>
      </c>
      <c r="Y124" s="297">
        <f t="shared" si="36"/>
        <v>0</v>
      </c>
      <c r="Z124" s="297">
        <f t="shared" si="37"/>
        <v>0</v>
      </c>
      <c r="AA124" s="297">
        <f t="shared" si="38"/>
        <v>0</v>
      </c>
      <c r="AB124" s="297">
        <f t="shared" si="39"/>
        <v>0</v>
      </c>
      <c r="AC124" s="297">
        <f t="shared" si="40"/>
        <v>0</v>
      </c>
      <c r="AD124" s="297">
        <f t="shared" si="41"/>
        <v>0</v>
      </c>
      <c r="AE124" s="298">
        <f t="shared" si="42"/>
        <v>0</v>
      </c>
    </row>
    <row r="125" spans="1:31" ht="18.75" customHeight="1" thickTop="1">
      <c r="A125" s="265">
        <f t="shared" si="44"/>
        <v>54</v>
      </c>
      <c r="B125" s="299" t="s">
        <v>77</v>
      </c>
      <c r="C125" s="288">
        <f aca="true" t="shared" si="54" ref="C125:N125">+C121-C122-C123-C124</f>
        <v>0</v>
      </c>
      <c r="D125" s="288">
        <f t="shared" si="54"/>
        <v>0</v>
      </c>
      <c r="E125" s="288">
        <f t="shared" si="54"/>
        <v>0</v>
      </c>
      <c r="F125" s="288">
        <f t="shared" si="54"/>
        <v>0</v>
      </c>
      <c r="G125" s="288">
        <f t="shared" si="54"/>
        <v>0</v>
      </c>
      <c r="H125" s="288">
        <f t="shared" si="54"/>
        <v>0</v>
      </c>
      <c r="I125" s="288">
        <f t="shared" si="54"/>
        <v>0</v>
      </c>
      <c r="J125" s="288">
        <f t="shared" si="54"/>
        <v>0</v>
      </c>
      <c r="K125" s="288">
        <f t="shared" si="54"/>
        <v>0</v>
      </c>
      <c r="L125" s="288">
        <f t="shared" si="54"/>
        <v>0</v>
      </c>
      <c r="M125" s="288">
        <f t="shared" si="54"/>
        <v>0</v>
      </c>
      <c r="N125" s="288">
        <f t="shared" si="54"/>
        <v>0</v>
      </c>
      <c r="O125" s="288">
        <f t="shared" si="49"/>
        <v>0</v>
      </c>
      <c r="Q125" s="265">
        <f t="shared" si="45"/>
        <v>54</v>
      </c>
      <c r="R125" s="299" t="s">
        <v>77</v>
      </c>
      <c r="S125" s="288">
        <f t="shared" si="43"/>
        <v>0</v>
      </c>
      <c r="T125" s="288">
        <f t="shared" si="31"/>
        <v>0</v>
      </c>
      <c r="U125" s="288">
        <f t="shared" si="32"/>
        <v>0</v>
      </c>
      <c r="V125" s="288">
        <f t="shared" si="33"/>
        <v>0</v>
      </c>
      <c r="W125" s="288">
        <f t="shared" si="34"/>
        <v>0</v>
      </c>
      <c r="X125" s="288">
        <f t="shared" si="35"/>
        <v>0</v>
      </c>
      <c r="Y125" s="288">
        <f t="shared" si="36"/>
        <v>0</v>
      </c>
      <c r="Z125" s="288">
        <f t="shared" si="37"/>
        <v>0</v>
      </c>
      <c r="AA125" s="288">
        <f t="shared" si="38"/>
        <v>0</v>
      </c>
      <c r="AB125" s="288">
        <f t="shared" si="39"/>
        <v>0</v>
      </c>
      <c r="AC125" s="288">
        <f t="shared" si="40"/>
        <v>0</v>
      </c>
      <c r="AD125" s="288">
        <f t="shared" si="41"/>
        <v>0</v>
      </c>
      <c r="AE125" s="288">
        <f t="shared" si="42"/>
        <v>0</v>
      </c>
    </row>
    <row r="126" spans="1:31" ht="18.75" customHeight="1">
      <c r="A126" s="265">
        <f t="shared" si="44"/>
        <v>55</v>
      </c>
      <c r="B126" s="289" t="s">
        <v>78</v>
      </c>
      <c r="C126" s="277">
        <f>+C125</f>
        <v>0</v>
      </c>
      <c r="D126" s="277">
        <f aca="true" t="shared" si="55" ref="D126:N126">+D125+C126</f>
        <v>0</v>
      </c>
      <c r="E126" s="277">
        <f t="shared" si="55"/>
        <v>0</v>
      </c>
      <c r="F126" s="277">
        <f t="shared" si="55"/>
        <v>0</v>
      </c>
      <c r="G126" s="277">
        <f t="shared" si="55"/>
        <v>0</v>
      </c>
      <c r="H126" s="277">
        <f t="shared" si="55"/>
        <v>0</v>
      </c>
      <c r="I126" s="277">
        <f t="shared" si="55"/>
        <v>0</v>
      </c>
      <c r="J126" s="277">
        <f t="shared" si="55"/>
        <v>0</v>
      </c>
      <c r="K126" s="277">
        <f t="shared" si="55"/>
        <v>0</v>
      </c>
      <c r="L126" s="277">
        <f t="shared" si="55"/>
        <v>0</v>
      </c>
      <c r="M126" s="277">
        <f t="shared" si="55"/>
        <v>0</v>
      </c>
      <c r="N126" s="277">
        <f t="shared" si="55"/>
        <v>0</v>
      </c>
      <c r="O126" s="288"/>
      <c r="Q126" s="265">
        <f t="shared" si="45"/>
        <v>55</v>
      </c>
      <c r="R126" s="289" t="s">
        <v>78</v>
      </c>
      <c r="S126" s="277">
        <f t="shared" si="43"/>
        <v>0</v>
      </c>
      <c r="T126" s="277">
        <f t="shared" si="31"/>
        <v>0</v>
      </c>
      <c r="U126" s="277">
        <f t="shared" si="32"/>
        <v>0</v>
      </c>
      <c r="V126" s="277">
        <f t="shared" si="33"/>
        <v>0</v>
      </c>
      <c r="W126" s="277">
        <f t="shared" si="34"/>
        <v>0</v>
      </c>
      <c r="X126" s="277">
        <f t="shared" si="35"/>
        <v>0</v>
      </c>
      <c r="Y126" s="277">
        <f t="shared" si="36"/>
        <v>0</v>
      </c>
      <c r="Z126" s="277">
        <f t="shared" si="37"/>
        <v>0</v>
      </c>
      <c r="AA126" s="277">
        <f t="shared" si="38"/>
        <v>0</v>
      </c>
      <c r="AB126" s="277">
        <f t="shared" si="39"/>
        <v>0</v>
      </c>
      <c r="AC126" s="277">
        <f t="shared" si="40"/>
        <v>0</v>
      </c>
      <c r="AD126" s="277">
        <f t="shared" si="41"/>
        <v>0</v>
      </c>
      <c r="AE126" s="288">
        <f t="shared" si="42"/>
        <v>0</v>
      </c>
    </row>
    <row r="127" spans="1:31" ht="18.75" customHeight="1">
      <c r="A127" s="268"/>
      <c r="B127" s="262">
        <f>IF(+'A-MCO Info'!$C$5&lt;&gt;"",'A-MCO Info'!$C$5,"")</f>
      </c>
      <c r="C127" s="332">
        <f>IF(C$1&lt;&gt;"",C$1,"")</f>
      </c>
      <c r="D127" s="332"/>
      <c r="E127" s="332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Q127" s="268"/>
      <c r="R127" s="262">
        <f>IF(+'A-MCO Info'!$C$5&lt;&gt;"",'A-MCO Info'!$C$5,"")</f>
      </c>
      <c r="S127" s="332">
        <f>IF(S$1&lt;&gt;"",S$1,"")</f>
      </c>
      <c r="T127" s="332"/>
      <c r="U127" s="332"/>
      <c r="V127" s="300"/>
      <c r="W127" s="300"/>
      <c r="X127" s="300"/>
      <c r="Y127" s="300"/>
      <c r="Z127" s="300"/>
      <c r="AA127" s="300"/>
      <c r="AB127" s="300"/>
      <c r="AC127" s="300"/>
      <c r="AD127" s="300"/>
      <c r="AE127" s="300"/>
    </row>
    <row r="128" spans="1:31" ht="18.75" customHeight="1">
      <c r="A128" s="268"/>
      <c r="B128" s="327" t="s">
        <v>182</v>
      </c>
      <c r="C128" s="327"/>
      <c r="D128" s="327"/>
      <c r="E128" s="327"/>
      <c r="F128" s="327"/>
      <c r="G128" s="327"/>
      <c r="H128" s="327"/>
      <c r="I128" s="327"/>
      <c r="J128" s="327"/>
      <c r="K128" s="327"/>
      <c r="L128" s="327"/>
      <c r="M128" s="327"/>
      <c r="N128" s="327"/>
      <c r="O128" s="327"/>
      <c r="Q128" s="268"/>
      <c r="R128" s="327" t="s">
        <v>185</v>
      </c>
      <c r="S128" s="327"/>
      <c r="T128" s="327"/>
      <c r="U128" s="327"/>
      <c r="V128" s="327"/>
      <c r="W128" s="327"/>
      <c r="X128" s="327"/>
      <c r="Y128" s="327"/>
      <c r="Z128" s="327"/>
      <c r="AA128" s="327"/>
      <c r="AB128" s="327"/>
      <c r="AC128" s="327"/>
      <c r="AD128" s="327"/>
      <c r="AE128" s="327"/>
    </row>
    <row r="129" spans="1:31" ht="18.75" customHeight="1">
      <c r="A129" s="268"/>
      <c r="B129" s="327" t="s">
        <v>80</v>
      </c>
      <c r="C129" s="327"/>
      <c r="D129" s="327"/>
      <c r="E129" s="327"/>
      <c r="F129" s="327"/>
      <c r="G129" s="327"/>
      <c r="H129" s="327"/>
      <c r="I129" s="327"/>
      <c r="J129" s="327"/>
      <c r="K129" s="327"/>
      <c r="L129" s="327"/>
      <c r="M129" s="327"/>
      <c r="N129" s="327"/>
      <c r="O129" s="327"/>
      <c r="Q129" s="268"/>
      <c r="R129" s="327" t="s">
        <v>320</v>
      </c>
      <c r="S129" s="327"/>
      <c r="T129" s="327"/>
      <c r="U129" s="327"/>
      <c r="V129" s="327"/>
      <c r="W129" s="327"/>
      <c r="X129" s="327"/>
      <c r="Y129" s="327"/>
      <c r="Z129" s="327"/>
      <c r="AA129" s="327"/>
      <c r="AB129" s="327"/>
      <c r="AC129" s="327"/>
      <c r="AD129" s="327"/>
      <c r="AE129" s="327"/>
    </row>
    <row r="130" spans="1:31" ht="18.75" customHeight="1">
      <c r="A130" s="268"/>
      <c r="B130" s="327" t="s">
        <v>265</v>
      </c>
      <c r="C130" s="327"/>
      <c r="D130" s="327"/>
      <c r="E130" s="327"/>
      <c r="F130" s="327"/>
      <c r="G130" s="327"/>
      <c r="H130" s="327"/>
      <c r="I130" s="327"/>
      <c r="J130" s="327"/>
      <c r="K130" s="327"/>
      <c r="L130" s="327"/>
      <c r="M130" s="327"/>
      <c r="N130" s="327"/>
      <c r="O130" s="327"/>
      <c r="Q130" s="268"/>
      <c r="R130" s="327" t="s">
        <v>265</v>
      </c>
      <c r="S130" s="327"/>
      <c r="T130" s="327"/>
      <c r="U130" s="327"/>
      <c r="V130" s="327"/>
      <c r="W130" s="327"/>
      <c r="X130" s="327"/>
      <c r="Y130" s="327"/>
      <c r="Z130" s="327"/>
      <c r="AA130" s="327"/>
      <c r="AB130" s="327"/>
      <c r="AC130" s="327"/>
      <c r="AD130" s="327"/>
      <c r="AE130" s="327"/>
    </row>
    <row r="131" spans="1:31" ht="18.75" customHeight="1">
      <c r="A131" s="264" t="s">
        <v>55</v>
      </c>
      <c r="B131" s="269" t="s">
        <v>59</v>
      </c>
      <c r="C131" s="328" t="s">
        <v>60</v>
      </c>
      <c r="D131" s="329"/>
      <c r="E131" s="329"/>
      <c r="F131" s="329"/>
      <c r="G131" s="329"/>
      <c r="H131" s="329"/>
      <c r="I131" s="329"/>
      <c r="J131" s="329"/>
      <c r="K131" s="329"/>
      <c r="L131" s="329"/>
      <c r="M131" s="329"/>
      <c r="N131" s="329"/>
      <c r="O131" s="330"/>
      <c r="Q131" s="264" t="s">
        <v>55</v>
      </c>
      <c r="R131" s="269" t="s">
        <v>59</v>
      </c>
      <c r="S131" s="328" t="s">
        <v>60</v>
      </c>
      <c r="T131" s="329"/>
      <c r="U131" s="329"/>
      <c r="V131" s="329"/>
      <c r="W131" s="329"/>
      <c r="X131" s="329"/>
      <c r="Y131" s="329"/>
      <c r="Z131" s="329"/>
      <c r="AA131" s="329"/>
      <c r="AB131" s="329"/>
      <c r="AC131" s="329"/>
      <c r="AD131" s="329"/>
      <c r="AE131" s="330"/>
    </row>
    <row r="132" spans="1:31" ht="18.75" customHeight="1">
      <c r="A132" s="265"/>
      <c r="B132" s="269"/>
      <c r="C132" s="269">
        <v>25</v>
      </c>
      <c r="D132" s="269">
        <f aca="true" t="shared" si="56" ref="D132:N132">1+C132</f>
        <v>26</v>
      </c>
      <c r="E132" s="269">
        <f t="shared" si="56"/>
        <v>27</v>
      </c>
      <c r="F132" s="269">
        <f t="shared" si="56"/>
        <v>28</v>
      </c>
      <c r="G132" s="269">
        <f t="shared" si="56"/>
        <v>29</v>
      </c>
      <c r="H132" s="269">
        <f t="shared" si="56"/>
        <v>30</v>
      </c>
      <c r="I132" s="269">
        <f t="shared" si="56"/>
        <v>31</v>
      </c>
      <c r="J132" s="269">
        <f t="shared" si="56"/>
        <v>32</v>
      </c>
      <c r="K132" s="269">
        <f t="shared" si="56"/>
        <v>33</v>
      </c>
      <c r="L132" s="269">
        <f t="shared" si="56"/>
        <v>34</v>
      </c>
      <c r="M132" s="269">
        <f t="shared" si="56"/>
        <v>35</v>
      </c>
      <c r="N132" s="269">
        <f t="shared" si="56"/>
        <v>36</v>
      </c>
      <c r="O132" s="270" t="s">
        <v>254</v>
      </c>
      <c r="Q132" s="265"/>
      <c r="R132" s="269"/>
      <c r="S132" s="269">
        <v>25</v>
      </c>
      <c r="T132" s="269">
        <f aca="true" t="shared" si="57" ref="T132:AD132">1+S132</f>
        <v>26</v>
      </c>
      <c r="U132" s="269">
        <f t="shared" si="57"/>
        <v>27</v>
      </c>
      <c r="V132" s="269">
        <f t="shared" si="57"/>
        <v>28</v>
      </c>
      <c r="W132" s="269">
        <f t="shared" si="57"/>
        <v>29</v>
      </c>
      <c r="X132" s="269">
        <f t="shared" si="57"/>
        <v>30</v>
      </c>
      <c r="Y132" s="269">
        <f t="shared" si="57"/>
        <v>31</v>
      </c>
      <c r="Z132" s="269">
        <f t="shared" si="57"/>
        <v>32</v>
      </c>
      <c r="AA132" s="269">
        <f t="shared" si="57"/>
        <v>33</v>
      </c>
      <c r="AB132" s="269">
        <f t="shared" si="57"/>
        <v>34</v>
      </c>
      <c r="AC132" s="269">
        <f t="shared" si="57"/>
        <v>35</v>
      </c>
      <c r="AD132" s="269">
        <f t="shared" si="57"/>
        <v>36</v>
      </c>
      <c r="AE132" s="270" t="s">
        <v>254</v>
      </c>
    </row>
    <row r="133" spans="1:31" ht="18.75" customHeight="1">
      <c r="A133" s="265"/>
      <c r="B133" s="271" t="s">
        <v>62</v>
      </c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3">
        <f>SUM(C133:N133)</f>
        <v>0</v>
      </c>
      <c r="Q133" s="265"/>
      <c r="R133" s="271" t="s">
        <v>62</v>
      </c>
      <c r="S133" s="272">
        <f aca="true" t="shared" si="58" ref="S133:AE133">+C133</f>
        <v>0</v>
      </c>
      <c r="T133" s="272">
        <f t="shared" si="58"/>
        <v>0</v>
      </c>
      <c r="U133" s="272">
        <f t="shared" si="58"/>
        <v>0</v>
      </c>
      <c r="V133" s="272">
        <f t="shared" si="58"/>
        <v>0</v>
      </c>
      <c r="W133" s="272">
        <f t="shared" si="58"/>
        <v>0</v>
      </c>
      <c r="X133" s="272">
        <f t="shared" si="58"/>
        <v>0</v>
      </c>
      <c r="Y133" s="272">
        <f t="shared" si="58"/>
        <v>0</v>
      </c>
      <c r="Z133" s="272">
        <f t="shared" si="58"/>
        <v>0</v>
      </c>
      <c r="AA133" s="272">
        <f t="shared" si="58"/>
        <v>0</v>
      </c>
      <c r="AB133" s="272">
        <f t="shared" si="58"/>
        <v>0</v>
      </c>
      <c r="AC133" s="272">
        <f t="shared" si="58"/>
        <v>0</v>
      </c>
      <c r="AD133" s="272">
        <f t="shared" si="58"/>
        <v>0</v>
      </c>
      <c r="AE133" s="273">
        <f t="shared" si="58"/>
        <v>0</v>
      </c>
    </row>
    <row r="134" spans="1:31" ht="18.75" customHeight="1">
      <c r="A134" s="265"/>
      <c r="B134" s="274" t="s">
        <v>63</v>
      </c>
      <c r="C134" s="275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5"/>
      <c r="Q134" s="265"/>
      <c r="R134" s="274" t="s">
        <v>63</v>
      </c>
      <c r="S134" s="275"/>
      <c r="T134" s="275"/>
      <c r="U134" s="275"/>
      <c r="V134" s="275"/>
      <c r="W134" s="275"/>
      <c r="X134" s="275"/>
      <c r="Y134" s="275"/>
      <c r="Z134" s="275"/>
      <c r="AA134" s="275"/>
      <c r="AB134" s="275"/>
      <c r="AC134" s="275"/>
      <c r="AD134" s="275"/>
      <c r="AE134" s="275"/>
    </row>
    <row r="135" spans="1:31" ht="18.75" customHeight="1">
      <c r="A135" s="265">
        <v>1</v>
      </c>
      <c r="B135" s="266" t="s">
        <v>275</v>
      </c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7">
        <f>SUM(C135:N135)</f>
        <v>0</v>
      </c>
      <c r="Q135" s="265">
        <v>1</v>
      </c>
      <c r="R135" s="266" t="s">
        <v>275</v>
      </c>
      <c r="S135" s="276">
        <f>_xlfn.IFERROR(C135/S$133,0)</f>
        <v>0</v>
      </c>
      <c r="T135" s="276">
        <f aca="true" t="shared" si="59" ref="T135:T189">_xlfn.IFERROR(D135/T$133,0)</f>
        <v>0</v>
      </c>
      <c r="U135" s="276">
        <f aca="true" t="shared" si="60" ref="U135:U189">_xlfn.IFERROR(E135/U$133,0)</f>
        <v>0</v>
      </c>
      <c r="V135" s="276">
        <f aca="true" t="shared" si="61" ref="V135:V189">_xlfn.IFERROR(F135/V$133,0)</f>
        <v>0</v>
      </c>
      <c r="W135" s="276">
        <f aca="true" t="shared" si="62" ref="W135:W189">_xlfn.IFERROR(G135/W$133,0)</f>
        <v>0</v>
      </c>
      <c r="X135" s="276">
        <f aca="true" t="shared" si="63" ref="X135:X189">_xlfn.IFERROR(H135/X$133,0)</f>
        <v>0</v>
      </c>
      <c r="Y135" s="276">
        <f aca="true" t="shared" si="64" ref="Y135:Y189">_xlfn.IFERROR(I135/Y$133,0)</f>
        <v>0</v>
      </c>
      <c r="Z135" s="276">
        <f aca="true" t="shared" si="65" ref="Z135:Z189">_xlfn.IFERROR(J135/Z$133,0)</f>
        <v>0</v>
      </c>
      <c r="AA135" s="276">
        <f aca="true" t="shared" si="66" ref="AA135:AA189">_xlfn.IFERROR(K135/AA$133,0)</f>
        <v>0</v>
      </c>
      <c r="AB135" s="276">
        <f aca="true" t="shared" si="67" ref="AB135:AB189">_xlfn.IFERROR(L135/AB$133,0)</f>
        <v>0</v>
      </c>
      <c r="AC135" s="276">
        <f aca="true" t="shared" si="68" ref="AC135:AC189">_xlfn.IFERROR(M135/AC$133,0)</f>
        <v>0</v>
      </c>
      <c r="AD135" s="276">
        <f aca="true" t="shared" si="69" ref="AD135:AD189">_xlfn.IFERROR(N135/AD$133,0)</f>
        <v>0</v>
      </c>
      <c r="AE135" s="277">
        <f aca="true" t="shared" si="70" ref="AE135:AE189">_xlfn.IFERROR(O135/AE$133,0)</f>
        <v>0</v>
      </c>
    </row>
    <row r="136" spans="1:31" ht="18.75" customHeight="1">
      <c r="A136" s="265">
        <f>1+A135</f>
        <v>2</v>
      </c>
      <c r="B136" s="266" t="s">
        <v>276</v>
      </c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7">
        <f>SUM(C136:N136)</f>
        <v>0</v>
      </c>
      <c r="Q136" s="265">
        <f>1+Q135</f>
        <v>2</v>
      </c>
      <c r="R136" s="266" t="s">
        <v>276</v>
      </c>
      <c r="S136" s="276">
        <f aca="true" t="shared" si="71" ref="S136:S189">_xlfn.IFERROR(C136/S$133,0)</f>
        <v>0</v>
      </c>
      <c r="T136" s="276">
        <f t="shared" si="59"/>
        <v>0</v>
      </c>
      <c r="U136" s="276">
        <f t="shared" si="60"/>
        <v>0</v>
      </c>
      <c r="V136" s="276">
        <f t="shared" si="61"/>
        <v>0</v>
      </c>
      <c r="W136" s="276">
        <f t="shared" si="62"/>
        <v>0</v>
      </c>
      <c r="X136" s="276">
        <f t="shared" si="63"/>
        <v>0</v>
      </c>
      <c r="Y136" s="276">
        <f t="shared" si="64"/>
        <v>0</v>
      </c>
      <c r="Z136" s="276">
        <f t="shared" si="65"/>
        <v>0</v>
      </c>
      <c r="AA136" s="276">
        <f t="shared" si="66"/>
        <v>0</v>
      </c>
      <c r="AB136" s="276">
        <f t="shared" si="67"/>
        <v>0</v>
      </c>
      <c r="AC136" s="276">
        <f t="shared" si="68"/>
        <v>0</v>
      </c>
      <c r="AD136" s="276">
        <f t="shared" si="69"/>
        <v>0</v>
      </c>
      <c r="AE136" s="277">
        <f t="shared" si="70"/>
        <v>0</v>
      </c>
    </row>
    <row r="137" spans="1:31" ht="18.75" customHeight="1">
      <c r="A137" s="265">
        <f aca="true" t="shared" si="72" ref="A137:A189">1+A136</f>
        <v>3</v>
      </c>
      <c r="B137" s="266" t="s">
        <v>277</v>
      </c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7">
        <f>SUM(C137:N137)</f>
        <v>0</v>
      </c>
      <c r="Q137" s="265">
        <f aca="true" t="shared" si="73" ref="Q137:Q189">1+Q136</f>
        <v>3</v>
      </c>
      <c r="R137" s="266" t="s">
        <v>277</v>
      </c>
      <c r="S137" s="276">
        <f t="shared" si="71"/>
        <v>0</v>
      </c>
      <c r="T137" s="276">
        <f t="shared" si="59"/>
        <v>0</v>
      </c>
      <c r="U137" s="276">
        <f t="shared" si="60"/>
        <v>0</v>
      </c>
      <c r="V137" s="276">
        <f t="shared" si="61"/>
        <v>0</v>
      </c>
      <c r="W137" s="276">
        <f t="shared" si="62"/>
        <v>0</v>
      </c>
      <c r="X137" s="276">
        <f t="shared" si="63"/>
        <v>0</v>
      </c>
      <c r="Y137" s="276">
        <f t="shared" si="64"/>
        <v>0</v>
      </c>
      <c r="Z137" s="276">
        <f t="shared" si="65"/>
        <v>0</v>
      </c>
      <c r="AA137" s="276">
        <f t="shared" si="66"/>
        <v>0</v>
      </c>
      <c r="AB137" s="276">
        <f t="shared" si="67"/>
        <v>0</v>
      </c>
      <c r="AC137" s="276">
        <f t="shared" si="68"/>
        <v>0</v>
      </c>
      <c r="AD137" s="276">
        <f t="shared" si="69"/>
        <v>0</v>
      </c>
      <c r="AE137" s="277">
        <f t="shared" si="70"/>
        <v>0</v>
      </c>
    </row>
    <row r="138" spans="1:31" ht="18.75" customHeight="1">
      <c r="A138" s="265">
        <f t="shared" si="72"/>
        <v>4</v>
      </c>
      <c r="B138" s="266" t="s">
        <v>278</v>
      </c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7">
        <f>SUM(C138:N138)</f>
        <v>0</v>
      </c>
      <c r="Q138" s="265">
        <f t="shared" si="73"/>
        <v>4</v>
      </c>
      <c r="R138" s="266" t="s">
        <v>278</v>
      </c>
      <c r="S138" s="276">
        <f t="shared" si="71"/>
        <v>0</v>
      </c>
      <c r="T138" s="276">
        <f t="shared" si="59"/>
        <v>0</v>
      </c>
      <c r="U138" s="276">
        <f t="shared" si="60"/>
        <v>0</v>
      </c>
      <c r="V138" s="276">
        <f t="shared" si="61"/>
        <v>0</v>
      </c>
      <c r="W138" s="276">
        <f t="shared" si="62"/>
        <v>0</v>
      </c>
      <c r="X138" s="276">
        <f t="shared" si="63"/>
        <v>0</v>
      </c>
      <c r="Y138" s="276">
        <f t="shared" si="64"/>
        <v>0</v>
      </c>
      <c r="Z138" s="276">
        <f t="shared" si="65"/>
        <v>0</v>
      </c>
      <c r="AA138" s="276">
        <f t="shared" si="66"/>
        <v>0</v>
      </c>
      <c r="AB138" s="276">
        <f t="shared" si="67"/>
        <v>0</v>
      </c>
      <c r="AC138" s="276">
        <f t="shared" si="68"/>
        <v>0</v>
      </c>
      <c r="AD138" s="276">
        <f t="shared" si="69"/>
        <v>0</v>
      </c>
      <c r="AE138" s="277">
        <f t="shared" si="70"/>
        <v>0</v>
      </c>
    </row>
    <row r="139" spans="1:31" ht="18.75" customHeight="1">
      <c r="A139" s="265">
        <f t="shared" si="72"/>
        <v>5</v>
      </c>
      <c r="B139" s="266" t="s">
        <v>279</v>
      </c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7">
        <f>SUM(C139:N139)</f>
        <v>0</v>
      </c>
      <c r="Q139" s="265">
        <f t="shared" si="73"/>
        <v>5</v>
      </c>
      <c r="R139" s="266" t="s">
        <v>279</v>
      </c>
      <c r="S139" s="276">
        <f t="shared" si="71"/>
        <v>0</v>
      </c>
      <c r="T139" s="276">
        <f t="shared" si="59"/>
        <v>0</v>
      </c>
      <c r="U139" s="276">
        <f t="shared" si="60"/>
        <v>0</v>
      </c>
      <c r="V139" s="276">
        <f t="shared" si="61"/>
        <v>0</v>
      </c>
      <c r="W139" s="276">
        <f t="shared" si="62"/>
        <v>0</v>
      </c>
      <c r="X139" s="276">
        <f t="shared" si="63"/>
        <v>0</v>
      </c>
      <c r="Y139" s="276">
        <f t="shared" si="64"/>
        <v>0</v>
      </c>
      <c r="Z139" s="276">
        <f t="shared" si="65"/>
        <v>0</v>
      </c>
      <c r="AA139" s="276">
        <f t="shared" si="66"/>
        <v>0</v>
      </c>
      <c r="AB139" s="276">
        <f t="shared" si="67"/>
        <v>0</v>
      </c>
      <c r="AC139" s="276">
        <f t="shared" si="68"/>
        <v>0</v>
      </c>
      <c r="AD139" s="276">
        <f t="shared" si="69"/>
        <v>0</v>
      </c>
      <c r="AE139" s="277">
        <f t="shared" si="70"/>
        <v>0</v>
      </c>
    </row>
    <row r="140" spans="1:31" ht="18.75" customHeight="1">
      <c r="A140" s="265">
        <f t="shared" si="72"/>
        <v>6</v>
      </c>
      <c r="B140" s="278" t="s">
        <v>64</v>
      </c>
      <c r="C140" s="277">
        <f aca="true" t="shared" si="74" ref="C140:O140">SUM(C135:C139)</f>
        <v>0</v>
      </c>
      <c r="D140" s="277">
        <f t="shared" si="74"/>
        <v>0</v>
      </c>
      <c r="E140" s="277">
        <f t="shared" si="74"/>
        <v>0</v>
      </c>
      <c r="F140" s="277">
        <f t="shared" si="74"/>
        <v>0</v>
      </c>
      <c r="G140" s="277">
        <f t="shared" si="74"/>
        <v>0</v>
      </c>
      <c r="H140" s="277">
        <f t="shared" si="74"/>
        <v>0</v>
      </c>
      <c r="I140" s="277">
        <f t="shared" si="74"/>
        <v>0</v>
      </c>
      <c r="J140" s="277">
        <f t="shared" si="74"/>
        <v>0</v>
      </c>
      <c r="K140" s="277">
        <f t="shared" si="74"/>
        <v>0</v>
      </c>
      <c r="L140" s="277">
        <f t="shared" si="74"/>
        <v>0</v>
      </c>
      <c r="M140" s="277">
        <f t="shared" si="74"/>
        <v>0</v>
      </c>
      <c r="N140" s="277">
        <f t="shared" si="74"/>
        <v>0</v>
      </c>
      <c r="O140" s="277">
        <f t="shared" si="74"/>
        <v>0</v>
      </c>
      <c r="Q140" s="265">
        <f t="shared" si="73"/>
        <v>6</v>
      </c>
      <c r="R140" s="278" t="s">
        <v>64</v>
      </c>
      <c r="S140" s="277">
        <f t="shared" si="71"/>
        <v>0</v>
      </c>
      <c r="T140" s="277">
        <f t="shared" si="59"/>
        <v>0</v>
      </c>
      <c r="U140" s="277">
        <f t="shared" si="60"/>
        <v>0</v>
      </c>
      <c r="V140" s="277">
        <f t="shared" si="61"/>
        <v>0</v>
      </c>
      <c r="W140" s="277">
        <f t="shared" si="62"/>
        <v>0</v>
      </c>
      <c r="X140" s="277">
        <f t="shared" si="63"/>
        <v>0</v>
      </c>
      <c r="Y140" s="277">
        <f t="shared" si="64"/>
        <v>0</v>
      </c>
      <c r="Z140" s="277">
        <f t="shared" si="65"/>
        <v>0</v>
      </c>
      <c r="AA140" s="277">
        <f t="shared" si="66"/>
        <v>0</v>
      </c>
      <c r="AB140" s="277">
        <f t="shared" si="67"/>
        <v>0</v>
      </c>
      <c r="AC140" s="277">
        <f t="shared" si="68"/>
        <v>0</v>
      </c>
      <c r="AD140" s="277">
        <f t="shared" si="69"/>
        <v>0</v>
      </c>
      <c r="AE140" s="277">
        <f t="shared" si="70"/>
        <v>0</v>
      </c>
    </row>
    <row r="141" spans="1:31" ht="18.75" customHeight="1">
      <c r="A141" s="265">
        <f t="shared" si="72"/>
        <v>7</v>
      </c>
      <c r="B141" s="266" t="s">
        <v>280</v>
      </c>
      <c r="C141" s="279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7">
        <f>SUM(C141:N141)</f>
        <v>0</v>
      </c>
      <c r="Q141" s="265">
        <f t="shared" si="73"/>
        <v>7</v>
      </c>
      <c r="R141" s="266" t="s">
        <v>280</v>
      </c>
      <c r="S141" s="279">
        <f t="shared" si="71"/>
        <v>0</v>
      </c>
      <c r="T141" s="279">
        <f t="shared" si="59"/>
        <v>0</v>
      </c>
      <c r="U141" s="279">
        <f t="shared" si="60"/>
        <v>0</v>
      </c>
      <c r="V141" s="279">
        <f t="shared" si="61"/>
        <v>0</v>
      </c>
      <c r="W141" s="279">
        <f t="shared" si="62"/>
        <v>0</v>
      </c>
      <c r="X141" s="279">
        <f t="shared" si="63"/>
        <v>0</v>
      </c>
      <c r="Y141" s="279">
        <f t="shared" si="64"/>
        <v>0</v>
      </c>
      <c r="Z141" s="279">
        <f t="shared" si="65"/>
        <v>0</v>
      </c>
      <c r="AA141" s="279">
        <f t="shared" si="66"/>
        <v>0</v>
      </c>
      <c r="AB141" s="279">
        <f t="shared" si="67"/>
        <v>0</v>
      </c>
      <c r="AC141" s="279">
        <f t="shared" si="68"/>
        <v>0</v>
      </c>
      <c r="AD141" s="279">
        <f t="shared" si="69"/>
        <v>0</v>
      </c>
      <c r="AE141" s="277">
        <f t="shared" si="70"/>
        <v>0</v>
      </c>
    </row>
    <row r="142" spans="1:31" ht="18.75" customHeight="1">
      <c r="A142" s="265">
        <f t="shared" si="72"/>
        <v>8</v>
      </c>
      <c r="B142" s="266" t="s">
        <v>281</v>
      </c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7">
        <f>SUM(C142:N142)</f>
        <v>0</v>
      </c>
      <c r="Q142" s="265">
        <f t="shared" si="73"/>
        <v>8</v>
      </c>
      <c r="R142" s="266" t="s">
        <v>281</v>
      </c>
      <c r="S142" s="279">
        <f t="shared" si="71"/>
        <v>0</v>
      </c>
      <c r="T142" s="279">
        <f t="shared" si="59"/>
        <v>0</v>
      </c>
      <c r="U142" s="279">
        <f t="shared" si="60"/>
        <v>0</v>
      </c>
      <c r="V142" s="279">
        <f t="shared" si="61"/>
        <v>0</v>
      </c>
      <c r="W142" s="279">
        <f t="shared" si="62"/>
        <v>0</v>
      </c>
      <c r="X142" s="279">
        <f t="shared" si="63"/>
        <v>0</v>
      </c>
      <c r="Y142" s="279">
        <f t="shared" si="64"/>
        <v>0</v>
      </c>
      <c r="Z142" s="279">
        <f t="shared" si="65"/>
        <v>0</v>
      </c>
      <c r="AA142" s="279">
        <f t="shared" si="66"/>
        <v>0</v>
      </c>
      <c r="AB142" s="279">
        <f t="shared" si="67"/>
        <v>0</v>
      </c>
      <c r="AC142" s="279">
        <f t="shared" si="68"/>
        <v>0</v>
      </c>
      <c r="AD142" s="279">
        <f t="shared" si="69"/>
        <v>0</v>
      </c>
      <c r="AE142" s="277">
        <f t="shared" si="70"/>
        <v>0</v>
      </c>
    </row>
    <row r="143" spans="1:31" ht="18.75" customHeight="1">
      <c r="A143" s="265">
        <f t="shared" si="72"/>
        <v>9</v>
      </c>
      <c r="B143" s="278" t="s">
        <v>65</v>
      </c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7">
        <f>SUM(C143:N143)</f>
        <v>0</v>
      </c>
      <c r="Q143" s="265">
        <f t="shared" si="73"/>
        <v>9</v>
      </c>
      <c r="R143" s="278" t="s">
        <v>65</v>
      </c>
      <c r="S143" s="276">
        <f t="shared" si="71"/>
        <v>0</v>
      </c>
      <c r="T143" s="276">
        <f t="shared" si="59"/>
        <v>0</v>
      </c>
      <c r="U143" s="276">
        <f t="shared" si="60"/>
        <v>0</v>
      </c>
      <c r="V143" s="276">
        <f t="shared" si="61"/>
        <v>0</v>
      </c>
      <c r="W143" s="276">
        <f t="shared" si="62"/>
        <v>0</v>
      </c>
      <c r="X143" s="276">
        <f t="shared" si="63"/>
        <v>0</v>
      </c>
      <c r="Y143" s="276">
        <f t="shared" si="64"/>
        <v>0</v>
      </c>
      <c r="Z143" s="276">
        <f t="shared" si="65"/>
        <v>0</v>
      </c>
      <c r="AA143" s="276">
        <f t="shared" si="66"/>
        <v>0</v>
      </c>
      <c r="AB143" s="276">
        <f t="shared" si="67"/>
        <v>0</v>
      </c>
      <c r="AC143" s="276">
        <f t="shared" si="68"/>
        <v>0</v>
      </c>
      <c r="AD143" s="276">
        <f t="shared" si="69"/>
        <v>0</v>
      </c>
      <c r="AE143" s="277">
        <f t="shared" si="70"/>
        <v>0</v>
      </c>
    </row>
    <row r="144" spans="1:31" ht="18.75" customHeight="1">
      <c r="A144" s="265">
        <f t="shared" si="72"/>
        <v>10</v>
      </c>
      <c r="B144" s="278" t="s">
        <v>66</v>
      </c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7">
        <f>SUM(C144:N144)</f>
        <v>0</v>
      </c>
      <c r="Q144" s="265">
        <f t="shared" si="73"/>
        <v>10</v>
      </c>
      <c r="R144" s="278" t="s">
        <v>66</v>
      </c>
      <c r="S144" s="276">
        <f t="shared" si="71"/>
        <v>0</v>
      </c>
      <c r="T144" s="276">
        <f t="shared" si="59"/>
        <v>0</v>
      </c>
      <c r="U144" s="276">
        <f t="shared" si="60"/>
        <v>0</v>
      </c>
      <c r="V144" s="276">
        <f t="shared" si="61"/>
        <v>0</v>
      </c>
      <c r="W144" s="276">
        <f t="shared" si="62"/>
        <v>0</v>
      </c>
      <c r="X144" s="276">
        <f t="shared" si="63"/>
        <v>0</v>
      </c>
      <c r="Y144" s="276">
        <f t="shared" si="64"/>
        <v>0</v>
      </c>
      <c r="Z144" s="276">
        <f t="shared" si="65"/>
        <v>0</v>
      </c>
      <c r="AA144" s="276">
        <f t="shared" si="66"/>
        <v>0</v>
      </c>
      <c r="AB144" s="276">
        <f t="shared" si="67"/>
        <v>0</v>
      </c>
      <c r="AC144" s="276">
        <f t="shared" si="68"/>
        <v>0</v>
      </c>
      <c r="AD144" s="276">
        <f t="shared" si="69"/>
        <v>0</v>
      </c>
      <c r="AE144" s="277">
        <f t="shared" si="70"/>
        <v>0</v>
      </c>
    </row>
    <row r="145" spans="1:31" ht="18.75" customHeight="1">
      <c r="A145" s="265">
        <f t="shared" si="72"/>
        <v>11</v>
      </c>
      <c r="B145" s="315" t="s">
        <v>67</v>
      </c>
      <c r="C145" s="277">
        <f aca="true" t="shared" si="75" ref="C145:O145">SUM(C140:C144)</f>
        <v>0</v>
      </c>
      <c r="D145" s="277">
        <f t="shared" si="75"/>
        <v>0</v>
      </c>
      <c r="E145" s="277">
        <f t="shared" si="75"/>
        <v>0</v>
      </c>
      <c r="F145" s="277">
        <f t="shared" si="75"/>
        <v>0</v>
      </c>
      <c r="G145" s="277">
        <f t="shared" si="75"/>
        <v>0</v>
      </c>
      <c r="H145" s="277">
        <f t="shared" si="75"/>
        <v>0</v>
      </c>
      <c r="I145" s="277">
        <f t="shared" si="75"/>
        <v>0</v>
      </c>
      <c r="J145" s="277">
        <f t="shared" si="75"/>
        <v>0</v>
      </c>
      <c r="K145" s="277">
        <f t="shared" si="75"/>
        <v>0</v>
      </c>
      <c r="L145" s="277">
        <f t="shared" si="75"/>
        <v>0</v>
      </c>
      <c r="M145" s="277">
        <f t="shared" si="75"/>
        <v>0</v>
      </c>
      <c r="N145" s="277">
        <f t="shared" si="75"/>
        <v>0</v>
      </c>
      <c r="O145" s="277">
        <f t="shared" si="75"/>
        <v>0</v>
      </c>
      <c r="Q145" s="265">
        <f t="shared" si="73"/>
        <v>11</v>
      </c>
      <c r="R145" s="315" t="s">
        <v>67</v>
      </c>
      <c r="S145" s="277">
        <f t="shared" si="71"/>
        <v>0</v>
      </c>
      <c r="T145" s="277">
        <f t="shared" si="59"/>
        <v>0</v>
      </c>
      <c r="U145" s="277">
        <f t="shared" si="60"/>
        <v>0</v>
      </c>
      <c r="V145" s="277">
        <f t="shared" si="61"/>
        <v>0</v>
      </c>
      <c r="W145" s="277">
        <f t="shared" si="62"/>
        <v>0</v>
      </c>
      <c r="X145" s="277">
        <f t="shared" si="63"/>
        <v>0</v>
      </c>
      <c r="Y145" s="277">
        <f t="shared" si="64"/>
        <v>0</v>
      </c>
      <c r="Z145" s="277">
        <f t="shared" si="65"/>
        <v>0</v>
      </c>
      <c r="AA145" s="277">
        <f t="shared" si="66"/>
        <v>0</v>
      </c>
      <c r="AB145" s="277">
        <f t="shared" si="67"/>
        <v>0</v>
      </c>
      <c r="AC145" s="277">
        <f t="shared" si="68"/>
        <v>0</v>
      </c>
      <c r="AD145" s="277">
        <f t="shared" si="69"/>
        <v>0</v>
      </c>
      <c r="AE145" s="277">
        <f t="shared" si="70"/>
        <v>0</v>
      </c>
    </row>
    <row r="146" spans="1:31" ht="18.75" customHeight="1">
      <c r="A146" s="265">
        <f t="shared" si="72"/>
        <v>12</v>
      </c>
      <c r="B146" s="274" t="s">
        <v>68</v>
      </c>
      <c r="C146" s="280"/>
      <c r="D146" s="280"/>
      <c r="E146" s="280"/>
      <c r="F146" s="280"/>
      <c r="G146" s="280"/>
      <c r="H146" s="280"/>
      <c r="I146" s="280"/>
      <c r="J146" s="280"/>
      <c r="K146" s="280"/>
      <c r="L146" s="280"/>
      <c r="M146" s="280"/>
      <c r="N146" s="280"/>
      <c r="O146" s="281"/>
      <c r="Q146" s="265">
        <f t="shared" si="73"/>
        <v>12</v>
      </c>
      <c r="R146" s="274" t="s">
        <v>68</v>
      </c>
      <c r="S146" s="280"/>
      <c r="T146" s="280"/>
      <c r="U146" s="280"/>
      <c r="V146" s="280"/>
      <c r="W146" s="280"/>
      <c r="X146" s="280"/>
      <c r="Y146" s="280"/>
      <c r="Z146" s="280"/>
      <c r="AA146" s="280"/>
      <c r="AB146" s="280"/>
      <c r="AC146" s="280"/>
      <c r="AD146" s="280"/>
      <c r="AE146" s="281"/>
    </row>
    <row r="147" spans="1:31" ht="18.75" customHeight="1">
      <c r="A147" s="265">
        <f t="shared" si="72"/>
        <v>13</v>
      </c>
      <c r="B147" s="266" t="s">
        <v>282</v>
      </c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7">
        <f>SUM(C147:N147)</f>
        <v>0</v>
      </c>
      <c r="Q147" s="265">
        <f t="shared" si="73"/>
        <v>13</v>
      </c>
      <c r="R147" s="266" t="s">
        <v>282</v>
      </c>
      <c r="S147" s="276">
        <f t="shared" si="71"/>
        <v>0</v>
      </c>
      <c r="T147" s="276">
        <f t="shared" si="59"/>
        <v>0</v>
      </c>
      <c r="U147" s="276">
        <f t="shared" si="60"/>
        <v>0</v>
      </c>
      <c r="V147" s="276">
        <f t="shared" si="61"/>
        <v>0</v>
      </c>
      <c r="W147" s="276">
        <f t="shared" si="62"/>
        <v>0</v>
      </c>
      <c r="X147" s="276">
        <f t="shared" si="63"/>
        <v>0</v>
      </c>
      <c r="Y147" s="276">
        <f t="shared" si="64"/>
        <v>0</v>
      </c>
      <c r="Z147" s="276">
        <f t="shared" si="65"/>
        <v>0</v>
      </c>
      <c r="AA147" s="276">
        <f t="shared" si="66"/>
        <v>0</v>
      </c>
      <c r="AB147" s="276">
        <f t="shared" si="67"/>
        <v>0</v>
      </c>
      <c r="AC147" s="276">
        <f t="shared" si="68"/>
        <v>0</v>
      </c>
      <c r="AD147" s="276">
        <f t="shared" si="69"/>
        <v>0</v>
      </c>
      <c r="AE147" s="277">
        <f t="shared" si="70"/>
        <v>0</v>
      </c>
    </row>
    <row r="148" spans="1:31" ht="18.75" customHeight="1">
      <c r="A148" s="265">
        <f t="shared" si="72"/>
        <v>14</v>
      </c>
      <c r="B148" s="266" t="s">
        <v>283</v>
      </c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7">
        <f>SUM(C148:N148)</f>
        <v>0</v>
      </c>
      <c r="Q148" s="265">
        <f t="shared" si="73"/>
        <v>14</v>
      </c>
      <c r="R148" s="266" t="s">
        <v>283</v>
      </c>
      <c r="S148" s="276">
        <f t="shared" si="71"/>
        <v>0</v>
      </c>
      <c r="T148" s="276">
        <f t="shared" si="59"/>
        <v>0</v>
      </c>
      <c r="U148" s="276">
        <f t="shared" si="60"/>
        <v>0</v>
      </c>
      <c r="V148" s="276">
        <f t="shared" si="61"/>
        <v>0</v>
      </c>
      <c r="W148" s="276">
        <f t="shared" si="62"/>
        <v>0</v>
      </c>
      <c r="X148" s="276">
        <f t="shared" si="63"/>
        <v>0</v>
      </c>
      <c r="Y148" s="276">
        <f t="shared" si="64"/>
        <v>0</v>
      </c>
      <c r="Z148" s="276">
        <f t="shared" si="65"/>
        <v>0</v>
      </c>
      <c r="AA148" s="276">
        <f t="shared" si="66"/>
        <v>0</v>
      </c>
      <c r="AB148" s="276">
        <f t="shared" si="67"/>
        <v>0</v>
      </c>
      <c r="AC148" s="276">
        <f t="shared" si="68"/>
        <v>0</v>
      </c>
      <c r="AD148" s="276">
        <f t="shared" si="69"/>
        <v>0</v>
      </c>
      <c r="AE148" s="277">
        <f t="shared" si="70"/>
        <v>0</v>
      </c>
    </row>
    <row r="149" spans="1:31" ht="18.75" customHeight="1">
      <c r="A149" s="265">
        <f t="shared" si="72"/>
        <v>15</v>
      </c>
      <c r="B149" s="266" t="s">
        <v>284</v>
      </c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7">
        <f>SUM(C149:N149)</f>
        <v>0</v>
      </c>
      <c r="Q149" s="265">
        <f t="shared" si="73"/>
        <v>15</v>
      </c>
      <c r="R149" s="266" t="s">
        <v>284</v>
      </c>
      <c r="S149" s="276">
        <f t="shared" si="71"/>
        <v>0</v>
      </c>
      <c r="T149" s="276">
        <f t="shared" si="59"/>
        <v>0</v>
      </c>
      <c r="U149" s="276">
        <f t="shared" si="60"/>
        <v>0</v>
      </c>
      <c r="V149" s="276">
        <f t="shared" si="61"/>
        <v>0</v>
      </c>
      <c r="W149" s="276">
        <f t="shared" si="62"/>
        <v>0</v>
      </c>
      <c r="X149" s="276">
        <f t="shared" si="63"/>
        <v>0</v>
      </c>
      <c r="Y149" s="276">
        <f t="shared" si="64"/>
        <v>0</v>
      </c>
      <c r="Z149" s="276">
        <f t="shared" si="65"/>
        <v>0</v>
      </c>
      <c r="AA149" s="276">
        <f t="shared" si="66"/>
        <v>0</v>
      </c>
      <c r="AB149" s="276">
        <f t="shared" si="67"/>
        <v>0</v>
      </c>
      <c r="AC149" s="276">
        <f t="shared" si="68"/>
        <v>0</v>
      </c>
      <c r="AD149" s="276">
        <f t="shared" si="69"/>
        <v>0</v>
      </c>
      <c r="AE149" s="277">
        <f t="shared" si="70"/>
        <v>0</v>
      </c>
    </row>
    <row r="150" spans="1:31" ht="18.75" customHeight="1">
      <c r="A150" s="265">
        <f t="shared" si="72"/>
        <v>16</v>
      </c>
      <c r="B150" s="266" t="s">
        <v>285</v>
      </c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7">
        <f>SUM(C150:N150)</f>
        <v>0</v>
      </c>
      <c r="Q150" s="265">
        <f t="shared" si="73"/>
        <v>16</v>
      </c>
      <c r="R150" s="266" t="s">
        <v>285</v>
      </c>
      <c r="S150" s="276">
        <f t="shared" si="71"/>
        <v>0</v>
      </c>
      <c r="T150" s="276">
        <f t="shared" si="59"/>
        <v>0</v>
      </c>
      <c r="U150" s="276">
        <f t="shared" si="60"/>
        <v>0</v>
      </c>
      <c r="V150" s="276">
        <f t="shared" si="61"/>
        <v>0</v>
      </c>
      <c r="W150" s="276">
        <f t="shared" si="62"/>
        <v>0</v>
      </c>
      <c r="X150" s="276">
        <f t="shared" si="63"/>
        <v>0</v>
      </c>
      <c r="Y150" s="276">
        <f t="shared" si="64"/>
        <v>0</v>
      </c>
      <c r="Z150" s="276">
        <f t="shared" si="65"/>
        <v>0</v>
      </c>
      <c r="AA150" s="276">
        <f t="shared" si="66"/>
        <v>0</v>
      </c>
      <c r="AB150" s="276">
        <f t="shared" si="67"/>
        <v>0</v>
      </c>
      <c r="AC150" s="276">
        <f t="shared" si="68"/>
        <v>0</v>
      </c>
      <c r="AD150" s="276">
        <f t="shared" si="69"/>
        <v>0</v>
      </c>
      <c r="AE150" s="277">
        <f t="shared" si="70"/>
        <v>0</v>
      </c>
    </row>
    <row r="151" spans="1:31" ht="18.75" customHeight="1">
      <c r="A151" s="265">
        <f t="shared" si="72"/>
        <v>17</v>
      </c>
      <c r="B151" s="266" t="s">
        <v>286</v>
      </c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7">
        <f>SUM(C151:N151)</f>
        <v>0</v>
      </c>
      <c r="Q151" s="265">
        <f t="shared" si="73"/>
        <v>17</v>
      </c>
      <c r="R151" s="266" t="s">
        <v>286</v>
      </c>
      <c r="S151" s="276">
        <f t="shared" si="71"/>
        <v>0</v>
      </c>
      <c r="T151" s="276">
        <f t="shared" si="59"/>
        <v>0</v>
      </c>
      <c r="U151" s="276">
        <f t="shared" si="60"/>
        <v>0</v>
      </c>
      <c r="V151" s="276">
        <f t="shared" si="61"/>
        <v>0</v>
      </c>
      <c r="W151" s="276">
        <f t="shared" si="62"/>
        <v>0</v>
      </c>
      <c r="X151" s="276">
        <f t="shared" si="63"/>
        <v>0</v>
      </c>
      <c r="Y151" s="276">
        <f t="shared" si="64"/>
        <v>0</v>
      </c>
      <c r="Z151" s="276">
        <f t="shared" si="65"/>
        <v>0</v>
      </c>
      <c r="AA151" s="276">
        <f t="shared" si="66"/>
        <v>0</v>
      </c>
      <c r="AB151" s="276">
        <f t="shared" si="67"/>
        <v>0</v>
      </c>
      <c r="AC151" s="276">
        <f t="shared" si="68"/>
        <v>0</v>
      </c>
      <c r="AD151" s="276">
        <f t="shared" si="69"/>
        <v>0</v>
      </c>
      <c r="AE151" s="277">
        <f t="shared" si="70"/>
        <v>0</v>
      </c>
    </row>
    <row r="152" spans="1:31" ht="18.75" customHeight="1">
      <c r="A152" s="265">
        <f t="shared" si="72"/>
        <v>18</v>
      </c>
      <c r="B152" s="267" t="s">
        <v>287</v>
      </c>
      <c r="C152" s="277">
        <f aca="true" t="shared" si="76" ref="C152:O152">SUM(C147:C151)</f>
        <v>0</v>
      </c>
      <c r="D152" s="277">
        <f t="shared" si="76"/>
        <v>0</v>
      </c>
      <c r="E152" s="277">
        <f t="shared" si="76"/>
        <v>0</v>
      </c>
      <c r="F152" s="277">
        <f t="shared" si="76"/>
        <v>0</v>
      </c>
      <c r="G152" s="277">
        <f t="shared" si="76"/>
        <v>0</v>
      </c>
      <c r="H152" s="277">
        <f t="shared" si="76"/>
        <v>0</v>
      </c>
      <c r="I152" s="277">
        <f t="shared" si="76"/>
        <v>0</v>
      </c>
      <c r="J152" s="277">
        <f t="shared" si="76"/>
        <v>0</v>
      </c>
      <c r="K152" s="277">
        <f t="shared" si="76"/>
        <v>0</v>
      </c>
      <c r="L152" s="277">
        <f t="shared" si="76"/>
        <v>0</v>
      </c>
      <c r="M152" s="277">
        <f t="shared" si="76"/>
        <v>0</v>
      </c>
      <c r="N152" s="277">
        <f t="shared" si="76"/>
        <v>0</v>
      </c>
      <c r="O152" s="277">
        <f t="shared" si="76"/>
        <v>0</v>
      </c>
      <c r="Q152" s="265">
        <f t="shared" si="73"/>
        <v>18</v>
      </c>
      <c r="R152" s="267" t="s">
        <v>287</v>
      </c>
      <c r="S152" s="277">
        <f t="shared" si="71"/>
        <v>0</v>
      </c>
      <c r="T152" s="277">
        <f t="shared" si="59"/>
        <v>0</v>
      </c>
      <c r="U152" s="277">
        <f t="shared" si="60"/>
        <v>0</v>
      </c>
      <c r="V152" s="277">
        <f t="shared" si="61"/>
        <v>0</v>
      </c>
      <c r="W152" s="277">
        <f t="shared" si="62"/>
        <v>0</v>
      </c>
      <c r="X152" s="277">
        <f t="shared" si="63"/>
        <v>0</v>
      </c>
      <c r="Y152" s="277">
        <f t="shared" si="64"/>
        <v>0</v>
      </c>
      <c r="Z152" s="277">
        <f t="shared" si="65"/>
        <v>0</v>
      </c>
      <c r="AA152" s="277">
        <f t="shared" si="66"/>
        <v>0</v>
      </c>
      <c r="AB152" s="277">
        <f t="shared" si="67"/>
        <v>0</v>
      </c>
      <c r="AC152" s="277">
        <f t="shared" si="68"/>
        <v>0</v>
      </c>
      <c r="AD152" s="277">
        <f t="shared" si="69"/>
        <v>0</v>
      </c>
      <c r="AE152" s="277">
        <f t="shared" si="70"/>
        <v>0</v>
      </c>
    </row>
    <row r="153" spans="1:31" ht="18.75" customHeight="1">
      <c r="A153" s="265">
        <f t="shared" si="72"/>
        <v>19</v>
      </c>
      <c r="B153" s="266" t="s">
        <v>288</v>
      </c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7">
        <f aca="true" t="shared" si="77" ref="O153:O188">SUM(C153:N153)</f>
        <v>0</v>
      </c>
      <c r="Q153" s="265">
        <f t="shared" si="73"/>
        <v>19</v>
      </c>
      <c r="R153" s="266" t="s">
        <v>288</v>
      </c>
      <c r="S153" s="276">
        <f t="shared" si="71"/>
        <v>0</v>
      </c>
      <c r="T153" s="276">
        <f t="shared" si="59"/>
        <v>0</v>
      </c>
      <c r="U153" s="276">
        <f t="shared" si="60"/>
        <v>0</v>
      </c>
      <c r="V153" s="276">
        <f t="shared" si="61"/>
        <v>0</v>
      </c>
      <c r="W153" s="276">
        <f t="shared" si="62"/>
        <v>0</v>
      </c>
      <c r="X153" s="276">
        <f t="shared" si="63"/>
        <v>0</v>
      </c>
      <c r="Y153" s="276">
        <f t="shared" si="64"/>
        <v>0</v>
      </c>
      <c r="Z153" s="276">
        <f t="shared" si="65"/>
        <v>0</v>
      </c>
      <c r="AA153" s="276">
        <f t="shared" si="66"/>
        <v>0</v>
      </c>
      <c r="AB153" s="276">
        <f t="shared" si="67"/>
        <v>0</v>
      </c>
      <c r="AC153" s="276">
        <f t="shared" si="68"/>
        <v>0</v>
      </c>
      <c r="AD153" s="276">
        <f t="shared" si="69"/>
        <v>0</v>
      </c>
      <c r="AE153" s="277">
        <f t="shared" si="70"/>
        <v>0</v>
      </c>
    </row>
    <row r="154" spans="1:31" ht="18.75" customHeight="1">
      <c r="A154" s="265">
        <f t="shared" si="72"/>
        <v>20</v>
      </c>
      <c r="B154" s="266" t="s">
        <v>289</v>
      </c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7">
        <f t="shared" si="77"/>
        <v>0</v>
      </c>
      <c r="Q154" s="265">
        <f t="shared" si="73"/>
        <v>20</v>
      </c>
      <c r="R154" s="266" t="s">
        <v>289</v>
      </c>
      <c r="S154" s="276">
        <f t="shared" si="71"/>
        <v>0</v>
      </c>
      <c r="T154" s="276">
        <f t="shared" si="59"/>
        <v>0</v>
      </c>
      <c r="U154" s="276">
        <f t="shared" si="60"/>
        <v>0</v>
      </c>
      <c r="V154" s="276">
        <f t="shared" si="61"/>
        <v>0</v>
      </c>
      <c r="W154" s="276">
        <f t="shared" si="62"/>
        <v>0</v>
      </c>
      <c r="X154" s="276">
        <f t="shared" si="63"/>
        <v>0</v>
      </c>
      <c r="Y154" s="276">
        <f t="shared" si="64"/>
        <v>0</v>
      </c>
      <c r="Z154" s="276">
        <f t="shared" si="65"/>
        <v>0</v>
      </c>
      <c r="AA154" s="276">
        <f t="shared" si="66"/>
        <v>0</v>
      </c>
      <c r="AB154" s="276">
        <f t="shared" si="67"/>
        <v>0</v>
      </c>
      <c r="AC154" s="276">
        <f t="shared" si="68"/>
        <v>0</v>
      </c>
      <c r="AD154" s="276">
        <f t="shared" si="69"/>
        <v>0</v>
      </c>
      <c r="AE154" s="277">
        <f t="shared" si="70"/>
        <v>0</v>
      </c>
    </row>
    <row r="155" spans="1:31" ht="18.75" customHeight="1">
      <c r="A155" s="265">
        <f t="shared" si="72"/>
        <v>21</v>
      </c>
      <c r="B155" s="266" t="s">
        <v>290</v>
      </c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7">
        <f t="shared" si="77"/>
        <v>0</v>
      </c>
      <c r="Q155" s="265">
        <f t="shared" si="73"/>
        <v>21</v>
      </c>
      <c r="R155" s="266" t="s">
        <v>290</v>
      </c>
      <c r="S155" s="276">
        <f t="shared" si="71"/>
        <v>0</v>
      </c>
      <c r="T155" s="276">
        <f t="shared" si="59"/>
        <v>0</v>
      </c>
      <c r="U155" s="276">
        <f t="shared" si="60"/>
        <v>0</v>
      </c>
      <c r="V155" s="276">
        <f t="shared" si="61"/>
        <v>0</v>
      </c>
      <c r="W155" s="276">
        <f t="shared" si="62"/>
        <v>0</v>
      </c>
      <c r="X155" s="276">
        <f t="shared" si="63"/>
        <v>0</v>
      </c>
      <c r="Y155" s="276">
        <f t="shared" si="64"/>
        <v>0</v>
      </c>
      <c r="Z155" s="276">
        <f t="shared" si="65"/>
        <v>0</v>
      </c>
      <c r="AA155" s="276">
        <f t="shared" si="66"/>
        <v>0</v>
      </c>
      <c r="AB155" s="276">
        <f t="shared" si="67"/>
        <v>0</v>
      </c>
      <c r="AC155" s="276">
        <f t="shared" si="68"/>
        <v>0</v>
      </c>
      <c r="AD155" s="276">
        <f t="shared" si="69"/>
        <v>0</v>
      </c>
      <c r="AE155" s="277">
        <f t="shared" si="70"/>
        <v>0</v>
      </c>
    </row>
    <row r="156" spans="1:31" ht="18.75" customHeight="1">
      <c r="A156" s="265">
        <f t="shared" si="72"/>
        <v>22</v>
      </c>
      <c r="B156" s="266" t="s">
        <v>291</v>
      </c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7">
        <f t="shared" si="77"/>
        <v>0</v>
      </c>
      <c r="Q156" s="265">
        <f t="shared" si="73"/>
        <v>22</v>
      </c>
      <c r="R156" s="266" t="s">
        <v>291</v>
      </c>
      <c r="S156" s="276">
        <f t="shared" si="71"/>
        <v>0</v>
      </c>
      <c r="T156" s="276">
        <f t="shared" si="59"/>
        <v>0</v>
      </c>
      <c r="U156" s="276">
        <f t="shared" si="60"/>
        <v>0</v>
      </c>
      <c r="V156" s="276">
        <f t="shared" si="61"/>
        <v>0</v>
      </c>
      <c r="W156" s="276">
        <f t="shared" si="62"/>
        <v>0</v>
      </c>
      <c r="X156" s="276">
        <f t="shared" si="63"/>
        <v>0</v>
      </c>
      <c r="Y156" s="276">
        <f t="shared" si="64"/>
        <v>0</v>
      </c>
      <c r="Z156" s="276">
        <f t="shared" si="65"/>
        <v>0</v>
      </c>
      <c r="AA156" s="276">
        <f t="shared" si="66"/>
        <v>0</v>
      </c>
      <c r="AB156" s="276">
        <f t="shared" si="67"/>
        <v>0</v>
      </c>
      <c r="AC156" s="276">
        <f t="shared" si="68"/>
        <v>0</v>
      </c>
      <c r="AD156" s="276">
        <f t="shared" si="69"/>
        <v>0</v>
      </c>
      <c r="AE156" s="277">
        <f t="shared" si="70"/>
        <v>0</v>
      </c>
    </row>
    <row r="157" spans="1:31" ht="18.75" customHeight="1">
      <c r="A157" s="265">
        <f t="shared" si="72"/>
        <v>23</v>
      </c>
      <c r="B157" s="266" t="s">
        <v>292</v>
      </c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7">
        <f t="shared" si="77"/>
        <v>0</v>
      </c>
      <c r="Q157" s="265">
        <f t="shared" si="73"/>
        <v>23</v>
      </c>
      <c r="R157" s="266" t="s">
        <v>292</v>
      </c>
      <c r="S157" s="276">
        <f t="shared" si="71"/>
        <v>0</v>
      </c>
      <c r="T157" s="276">
        <f t="shared" si="59"/>
        <v>0</v>
      </c>
      <c r="U157" s="276">
        <f t="shared" si="60"/>
        <v>0</v>
      </c>
      <c r="V157" s="276">
        <f t="shared" si="61"/>
        <v>0</v>
      </c>
      <c r="W157" s="276">
        <f t="shared" si="62"/>
        <v>0</v>
      </c>
      <c r="X157" s="276">
        <f t="shared" si="63"/>
        <v>0</v>
      </c>
      <c r="Y157" s="276">
        <f t="shared" si="64"/>
        <v>0</v>
      </c>
      <c r="Z157" s="276">
        <f t="shared" si="65"/>
        <v>0</v>
      </c>
      <c r="AA157" s="276">
        <f t="shared" si="66"/>
        <v>0</v>
      </c>
      <c r="AB157" s="276">
        <f t="shared" si="67"/>
        <v>0</v>
      </c>
      <c r="AC157" s="276">
        <f t="shared" si="68"/>
        <v>0</v>
      </c>
      <c r="AD157" s="276">
        <f t="shared" si="69"/>
        <v>0</v>
      </c>
      <c r="AE157" s="277">
        <f t="shared" si="70"/>
        <v>0</v>
      </c>
    </row>
    <row r="158" spans="1:31" ht="18.75" customHeight="1">
      <c r="A158" s="265">
        <f t="shared" si="72"/>
        <v>24</v>
      </c>
      <c r="B158" s="266" t="s">
        <v>293</v>
      </c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7">
        <f t="shared" si="77"/>
        <v>0</v>
      </c>
      <c r="Q158" s="265">
        <f t="shared" si="73"/>
        <v>24</v>
      </c>
      <c r="R158" s="266" t="s">
        <v>293</v>
      </c>
      <c r="S158" s="276">
        <f t="shared" si="71"/>
        <v>0</v>
      </c>
      <c r="T158" s="276">
        <f t="shared" si="59"/>
        <v>0</v>
      </c>
      <c r="U158" s="276">
        <f t="shared" si="60"/>
        <v>0</v>
      </c>
      <c r="V158" s="276">
        <f t="shared" si="61"/>
        <v>0</v>
      </c>
      <c r="W158" s="276">
        <f t="shared" si="62"/>
        <v>0</v>
      </c>
      <c r="X158" s="276">
        <f t="shared" si="63"/>
        <v>0</v>
      </c>
      <c r="Y158" s="276">
        <f t="shared" si="64"/>
        <v>0</v>
      </c>
      <c r="Z158" s="276">
        <f t="shared" si="65"/>
        <v>0</v>
      </c>
      <c r="AA158" s="276">
        <f t="shared" si="66"/>
        <v>0</v>
      </c>
      <c r="AB158" s="276">
        <f t="shared" si="67"/>
        <v>0</v>
      </c>
      <c r="AC158" s="276">
        <f t="shared" si="68"/>
        <v>0</v>
      </c>
      <c r="AD158" s="276">
        <f t="shared" si="69"/>
        <v>0</v>
      </c>
      <c r="AE158" s="277">
        <f t="shared" si="70"/>
        <v>0</v>
      </c>
    </row>
    <row r="159" spans="1:31" ht="18.75" customHeight="1">
      <c r="A159" s="265">
        <f t="shared" si="72"/>
        <v>25</v>
      </c>
      <c r="B159" s="266" t="s">
        <v>294</v>
      </c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7">
        <f t="shared" si="77"/>
        <v>0</v>
      </c>
      <c r="Q159" s="265">
        <f t="shared" si="73"/>
        <v>25</v>
      </c>
      <c r="R159" s="266" t="s">
        <v>294</v>
      </c>
      <c r="S159" s="276">
        <f t="shared" si="71"/>
        <v>0</v>
      </c>
      <c r="T159" s="276">
        <f t="shared" si="59"/>
        <v>0</v>
      </c>
      <c r="U159" s="276">
        <f t="shared" si="60"/>
        <v>0</v>
      </c>
      <c r="V159" s="276">
        <f t="shared" si="61"/>
        <v>0</v>
      </c>
      <c r="W159" s="276">
        <f t="shared" si="62"/>
        <v>0</v>
      </c>
      <c r="X159" s="276">
        <f t="shared" si="63"/>
        <v>0</v>
      </c>
      <c r="Y159" s="276">
        <f t="shared" si="64"/>
        <v>0</v>
      </c>
      <c r="Z159" s="276">
        <f t="shared" si="65"/>
        <v>0</v>
      </c>
      <c r="AA159" s="276">
        <f t="shared" si="66"/>
        <v>0</v>
      </c>
      <c r="AB159" s="276">
        <f t="shared" si="67"/>
        <v>0</v>
      </c>
      <c r="AC159" s="276">
        <f t="shared" si="68"/>
        <v>0</v>
      </c>
      <c r="AD159" s="276">
        <f t="shared" si="69"/>
        <v>0</v>
      </c>
      <c r="AE159" s="277">
        <f t="shared" si="70"/>
        <v>0</v>
      </c>
    </row>
    <row r="160" spans="1:31" ht="18.75" customHeight="1">
      <c r="A160" s="265">
        <f t="shared" si="72"/>
        <v>26</v>
      </c>
      <c r="B160" s="266" t="s">
        <v>295</v>
      </c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7">
        <f t="shared" si="77"/>
        <v>0</v>
      </c>
      <c r="Q160" s="265">
        <f t="shared" si="73"/>
        <v>26</v>
      </c>
      <c r="R160" s="266" t="s">
        <v>295</v>
      </c>
      <c r="S160" s="276">
        <f t="shared" si="71"/>
        <v>0</v>
      </c>
      <c r="T160" s="276">
        <f t="shared" si="59"/>
        <v>0</v>
      </c>
      <c r="U160" s="276">
        <f t="shared" si="60"/>
        <v>0</v>
      </c>
      <c r="V160" s="276">
        <f t="shared" si="61"/>
        <v>0</v>
      </c>
      <c r="W160" s="276">
        <f t="shared" si="62"/>
        <v>0</v>
      </c>
      <c r="X160" s="276">
        <f t="shared" si="63"/>
        <v>0</v>
      </c>
      <c r="Y160" s="276">
        <f t="shared" si="64"/>
        <v>0</v>
      </c>
      <c r="Z160" s="276">
        <f t="shared" si="65"/>
        <v>0</v>
      </c>
      <c r="AA160" s="276">
        <f t="shared" si="66"/>
        <v>0</v>
      </c>
      <c r="AB160" s="276">
        <f t="shared" si="67"/>
        <v>0</v>
      </c>
      <c r="AC160" s="276">
        <f t="shared" si="68"/>
        <v>0</v>
      </c>
      <c r="AD160" s="276">
        <f t="shared" si="69"/>
        <v>0</v>
      </c>
      <c r="AE160" s="277">
        <f t="shared" si="70"/>
        <v>0</v>
      </c>
    </row>
    <row r="161" spans="1:31" ht="18.75" customHeight="1">
      <c r="A161" s="265">
        <f t="shared" si="72"/>
        <v>27</v>
      </c>
      <c r="B161" s="266" t="s">
        <v>315</v>
      </c>
      <c r="C161" s="276"/>
      <c r="D161" s="276"/>
      <c r="E161" s="276"/>
      <c r="F161" s="276"/>
      <c r="G161" s="276"/>
      <c r="H161" s="276"/>
      <c r="I161" s="276"/>
      <c r="J161" s="276"/>
      <c r="K161" s="276"/>
      <c r="L161" s="276"/>
      <c r="M161" s="276"/>
      <c r="N161" s="276"/>
      <c r="O161" s="277">
        <f t="shared" si="77"/>
        <v>0</v>
      </c>
      <c r="Q161" s="265">
        <f t="shared" si="73"/>
        <v>27</v>
      </c>
      <c r="R161" s="266" t="s">
        <v>315</v>
      </c>
      <c r="S161" s="276">
        <f t="shared" si="71"/>
        <v>0</v>
      </c>
      <c r="T161" s="276">
        <f t="shared" si="59"/>
        <v>0</v>
      </c>
      <c r="U161" s="276">
        <f t="shared" si="60"/>
        <v>0</v>
      </c>
      <c r="V161" s="276">
        <f t="shared" si="61"/>
        <v>0</v>
      </c>
      <c r="W161" s="276">
        <f t="shared" si="62"/>
        <v>0</v>
      </c>
      <c r="X161" s="276">
        <f t="shared" si="63"/>
        <v>0</v>
      </c>
      <c r="Y161" s="276">
        <f t="shared" si="64"/>
        <v>0</v>
      </c>
      <c r="Z161" s="276">
        <f t="shared" si="65"/>
        <v>0</v>
      </c>
      <c r="AA161" s="276">
        <f t="shared" si="66"/>
        <v>0</v>
      </c>
      <c r="AB161" s="276">
        <f t="shared" si="67"/>
        <v>0</v>
      </c>
      <c r="AC161" s="276">
        <f t="shared" si="68"/>
        <v>0</v>
      </c>
      <c r="AD161" s="276">
        <f t="shared" si="69"/>
        <v>0</v>
      </c>
      <c r="AE161" s="277">
        <f t="shared" si="70"/>
        <v>0</v>
      </c>
    </row>
    <row r="162" spans="1:31" ht="18.75" customHeight="1">
      <c r="A162" s="265">
        <f t="shared" si="72"/>
        <v>28</v>
      </c>
      <c r="B162" s="266" t="s">
        <v>296</v>
      </c>
      <c r="C162" s="276"/>
      <c r="D162" s="276"/>
      <c r="E162" s="276"/>
      <c r="F162" s="276"/>
      <c r="G162" s="276"/>
      <c r="H162" s="276"/>
      <c r="I162" s="276"/>
      <c r="J162" s="276"/>
      <c r="K162" s="276"/>
      <c r="L162" s="276"/>
      <c r="M162" s="276"/>
      <c r="N162" s="276"/>
      <c r="O162" s="277">
        <f t="shared" si="77"/>
        <v>0</v>
      </c>
      <c r="Q162" s="265">
        <f t="shared" si="73"/>
        <v>28</v>
      </c>
      <c r="R162" s="266" t="s">
        <v>296</v>
      </c>
      <c r="S162" s="276">
        <f t="shared" si="71"/>
        <v>0</v>
      </c>
      <c r="T162" s="276">
        <f t="shared" si="59"/>
        <v>0</v>
      </c>
      <c r="U162" s="276">
        <f t="shared" si="60"/>
        <v>0</v>
      </c>
      <c r="V162" s="276">
        <f t="shared" si="61"/>
        <v>0</v>
      </c>
      <c r="W162" s="276">
        <f t="shared" si="62"/>
        <v>0</v>
      </c>
      <c r="X162" s="276">
        <f t="shared" si="63"/>
        <v>0</v>
      </c>
      <c r="Y162" s="276">
        <f t="shared" si="64"/>
        <v>0</v>
      </c>
      <c r="Z162" s="276">
        <f t="shared" si="65"/>
        <v>0</v>
      </c>
      <c r="AA162" s="276">
        <f t="shared" si="66"/>
        <v>0</v>
      </c>
      <c r="AB162" s="276">
        <f t="shared" si="67"/>
        <v>0</v>
      </c>
      <c r="AC162" s="276">
        <f t="shared" si="68"/>
        <v>0</v>
      </c>
      <c r="AD162" s="276">
        <f t="shared" si="69"/>
        <v>0</v>
      </c>
      <c r="AE162" s="277">
        <f t="shared" si="70"/>
        <v>0</v>
      </c>
    </row>
    <row r="163" spans="1:31" ht="18.75" customHeight="1">
      <c r="A163" s="265">
        <f t="shared" si="72"/>
        <v>29</v>
      </c>
      <c r="B163" s="266" t="s">
        <v>297</v>
      </c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  <c r="M163" s="276"/>
      <c r="N163" s="276"/>
      <c r="O163" s="277">
        <f t="shared" si="77"/>
        <v>0</v>
      </c>
      <c r="Q163" s="265">
        <f t="shared" si="73"/>
        <v>29</v>
      </c>
      <c r="R163" s="266" t="s">
        <v>297</v>
      </c>
      <c r="S163" s="276">
        <f t="shared" si="71"/>
        <v>0</v>
      </c>
      <c r="T163" s="276">
        <f t="shared" si="59"/>
        <v>0</v>
      </c>
      <c r="U163" s="276">
        <f t="shared" si="60"/>
        <v>0</v>
      </c>
      <c r="V163" s="276">
        <f t="shared" si="61"/>
        <v>0</v>
      </c>
      <c r="W163" s="276">
        <f t="shared" si="62"/>
        <v>0</v>
      </c>
      <c r="X163" s="276">
        <f t="shared" si="63"/>
        <v>0</v>
      </c>
      <c r="Y163" s="276">
        <f t="shared" si="64"/>
        <v>0</v>
      </c>
      <c r="Z163" s="276">
        <f t="shared" si="65"/>
        <v>0</v>
      </c>
      <c r="AA163" s="276">
        <f t="shared" si="66"/>
        <v>0</v>
      </c>
      <c r="AB163" s="276">
        <f t="shared" si="67"/>
        <v>0</v>
      </c>
      <c r="AC163" s="276">
        <f t="shared" si="68"/>
        <v>0</v>
      </c>
      <c r="AD163" s="276">
        <f t="shared" si="69"/>
        <v>0</v>
      </c>
      <c r="AE163" s="277">
        <f t="shared" si="70"/>
        <v>0</v>
      </c>
    </row>
    <row r="164" spans="1:31" ht="18.75" customHeight="1">
      <c r="A164" s="265">
        <f t="shared" si="72"/>
        <v>30</v>
      </c>
      <c r="B164" s="266" t="s">
        <v>298</v>
      </c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7">
        <f t="shared" si="77"/>
        <v>0</v>
      </c>
      <c r="Q164" s="265">
        <f t="shared" si="73"/>
        <v>30</v>
      </c>
      <c r="R164" s="266" t="s">
        <v>298</v>
      </c>
      <c r="S164" s="276">
        <f t="shared" si="71"/>
        <v>0</v>
      </c>
      <c r="T164" s="276">
        <f t="shared" si="59"/>
        <v>0</v>
      </c>
      <c r="U164" s="276">
        <f t="shared" si="60"/>
        <v>0</v>
      </c>
      <c r="V164" s="276">
        <f t="shared" si="61"/>
        <v>0</v>
      </c>
      <c r="W164" s="276">
        <f t="shared" si="62"/>
        <v>0</v>
      </c>
      <c r="X164" s="276">
        <f t="shared" si="63"/>
        <v>0</v>
      </c>
      <c r="Y164" s="276">
        <f t="shared" si="64"/>
        <v>0</v>
      </c>
      <c r="Z164" s="276">
        <f t="shared" si="65"/>
        <v>0</v>
      </c>
      <c r="AA164" s="276">
        <f t="shared" si="66"/>
        <v>0</v>
      </c>
      <c r="AB164" s="276">
        <f t="shared" si="67"/>
        <v>0</v>
      </c>
      <c r="AC164" s="276">
        <f t="shared" si="68"/>
        <v>0</v>
      </c>
      <c r="AD164" s="276">
        <f t="shared" si="69"/>
        <v>0</v>
      </c>
      <c r="AE164" s="277">
        <f t="shared" si="70"/>
        <v>0</v>
      </c>
    </row>
    <row r="165" spans="1:31" ht="18.75" customHeight="1">
      <c r="A165" s="265">
        <f t="shared" si="72"/>
        <v>31</v>
      </c>
      <c r="B165" s="266" t="s">
        <v>299</v>
      </c>
      <c r="C165" s="276"/>
      <c r="D165" s="276"/>
      <c r="E165" s="276"/>
      <c r="F165" s="276"/>
      <c r="G165" s="276"/>
      <c r="H165" s="276"/>
      <c r="I165" s="276"/>
      <c r="J165" s="276"/>
      <c r="K165" s="276"/>
      <c r="L165" s="276"/>
      <c r="M165" s="276"/>
      <c r="N165" s="276"/>
      <c r="O165" s="277">
        <f t="shared" si="77"/>
        <v>0</v>
      </c>
      <c r="Q165" s="265">
        <f t="shared" si="73"/>
        <v>31</v>
      </c>
      <c r="R165" s="266" t="s">
        <v>299</v>
      </c>
      <c r="S165" s="276">
        <f t="shared" si="71"/>
        <v>0</v>
      </c>
      <c r="T165" s="276">
        <f t="shared" si="59"/>
        <v>0</v>
      </c>
      <c r="U165" s="276">
        <f t="shared" si="60"/>
        <v>0</v>
      </c>
      <c r="V165" s="276">
        <f t="shared" si="61"/>
        <v>0</v>
      </c>
      <c r="W165" s="276">
        <f t="shared" si="62"/>
        <v>0</v>
      </c>
      <c r="X165" s="276">
        <f t="shared" si="63"/>
        <v>0</v>
      </c>
      <c r="Y165" s="276">
        <f t="shared" si="64"/>
        <v>0</v>
      </c>
      <c r="Z165" s="276">
        <f t="shared" si="65"/>
        <v>0</v>
      </c>
      <c r="AA165" s="276">
        <f t="shared" si="66"/>
        <v>0</v>
      </c>
      <c r="AB165" s="276">
        <f t="shared" si="67"/>
        <v>0</v>
      </c>
      <c r="AC165" s="276">
        <f t="shared" si="68"/>
        <v>0</v>
      </c>
      <c r="AD165" s="276">
        <f t="shared" si="69"/>
        <v>0</v>
      </c>
      <c r="AE165" s="277">
        <f t="shared" si="70"/>
        <v>0</v>
      </c>
    </row>
    <row r="166" spans="1:31" ht="18.75" customHeight="1">
      <c r="A166" s="265">
        <f t="shared" si="72"/>
        <v>32</v>
      </c>
      <c r="B166" s="266" t="s">
        <v>300</v>
      </c>
      <c r="C166" s="276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7">
        <f t="shared" si="77"/>
        <v>0</v>
      </c>
      <c r="Q166" s="265">
        <f t="shared" si="73"/>
        <v>32</v>
      </c>
      <c r="R166" s="266" t="s">
        <v>300</v>
      </c>
      <c r="S166" s="276">
        <f t="shared" si="71"/>
        <v>0</v>
      </c>
      <c r="T166" s="276">
        <f t="shared" si="59"/>
        <v>0</v>
      </c>
      <c r="U166" s="276">
        <f t="shared" si="60"/>
        <v>0</v>
      </c>
      <c r="V166" s="276">
        <f t="shared" si="61"/>
        <v>0</v>
      </c>
      <c r="W166" s="276">
        <f t="shared" si="62"/>
        <v>0</v>
      </c>
      <c r="X166" s="276">
        <f t="shared" si="63"/>
        <v>0</v>
      </c>
      <c r="Y166" s="276">
        <f t="shared" si="64"/>
        <v>0</v>
      </c>
      <c r="Z166" s="276">
        <f t="shared" si="65"/>
        <v>0</v>
      </c>
      <c r="AA166" s="276">
        <f t="shared" si="66"/>
        <v>0</v>
      </c>
      <c r="AB166" s="276">
        <f t="shared" si="67"/>
        <v>0</v>
      </c>
      <c r="AC166" s="276">
        <f t="shared" si="68"/>
        <v>0</v>
      </c>
      <c r="AD166" s="276">
        <f t="shared" si="69"/>
        <v>0</v>
      </c>
      <c r="AE166" s="277">
        <f t="shared" si="70"/>
        <v>0</v>
      </c>
    </row>
    <row r="167" spans="1:31" ht="18.75" customHeight="1">
      <c r="A167" s="265">
        <f t="shared" si="72"/>
        <v>33</v>
      </c>
      <c r="B167" s="266" t="s">
        <v>301</v>
      </c>
      <c r="C167" s="276"/>
      <c r="D167" s="276"/>
      <c r="E167" s="276"/>
      <c r="F167" s="276"/>
      <c r="G167" s="276"/>
      <c r="H167" s="276"/>
      <c r="I167" s="276"/>
      <c r="J167" s="276"/>
      <c r="K167" s="276"/>
      <c r="L167" s="276"/>
      <c r="M167" s="276"/>
      <c r="N167" s="276"/>
      <c r="O167" s="277">
        <f t="shared" si="77"/>
        <v>0</v>
      </c>
      <c r="Q167" s="265">
        <f t="shared" si="73"/>
        <v>33</v>
      </c>
      <c r="R167" s="266" t="s">
        <v>301</v>
      </c>
      <c r="S167" s="276">
        <f t="shared" si="71"/>
        <v>0</v>
      </c>
      <c r="T167" s="276">
        <f t="shared" si="59"/>
        <v>0</v>
      </c>
      <c r="U167" s="276">
        <f t="shared" si="60"/>
        <v>0</v>
      </c>
      <c r="V167" s="276">
        <f t="shared" si="61"/>
        <v>0</v>
      </c>
      <c r="W167" s="276">
        <f t="shared" si="62"/>
        <v>0</v>
      </c>
      <c r="X167" s="276">
        <f t="shared" si="63"/>
        <v>0</v>
      </c>
      <c r="Y167" s="276">
        <f t="shared" si="64"/>
        <v>0</v>
      </c>
      <c r="Z167" s="276">
        <f t="shared" si="65"/>
        <v>0</v>
      </c>
      <c r="AA167" s="276">
        <f t="shared" si="66"/>
        <v>0</v>
      </c>
      <c r="AB167" s="276">
        <f t="shared" si="67"/>
        <v>0</v>
      </c>
      <c r="AC167" s="276">
        <f t="shared" si="68"/>
        <v>0</v>
      </c>
      <c r="AD167" s="276">
        <f t="shared" si="69"/>
        <v>0</v>
      </c>
      <c r="AE167" s="277">
        <f t="shared" si="70"/>
        <v>0</v>
      </c>
    </row>
    <row r="168" spans="1:31" ht="18.75" customHeight="1">
      <c r="A168" s="265">
        <f t="shared" si="72"/>
        <v>34</v>
      </c>
      <c r="B168" s="266" t="s">
        <v>302</v>
      </c>
      <c r="C168" s="276"/>
      <c r="D168" s="276"/>
      <c r="E168" s="276"/>
      <c r="F168" s="276"/>
      <c r="G168" s="276"/>
      <c r="H168" s="276"/>
      <c r="I168" s="276"/>
      <c r="J168" s="276"/>
      <c r="K168" s="276"/>
      <c r="L168" s="276"/>
      <c r="M168" s="276"/>
      <c r="N168" s="276"/>
      <c r="O168" s="277">
        <f t="shared" si="77"/>
        <v>0</v>
      </c>
      <c r="Q168" s="265">
        <f t="shared" si="73"/>
        <v>34</v>
      </c>
      <c r="R168" s="266" t="s">
        <v>302</v>
      </c>
      <c r="S168" s="276">
        <f t="shared" si="71"/>
        <v>0</v>
      </c>
      <c r="T168" s="276">
        <f t="shared" si="59"/>
        <v>0</v>
      </c>
      <c r="U168" s="276">
        <f t="shared" si="60"/>
        <v>0</v>
      </c>
      <c r="V168" s="276">
        <f t="shared" si="61"/>
        <v>0</v>
      </c>
      <c r="W168" s="276">
        <f t="shared" si="62"/>
        <v>0</v>
      </c>
      <c r="X168" s="276">
        <f t="shared" si="63"/>
        <v>0</v>
      </c>
      <c r="Y168" s="276">
        <f t="shared" si="64"/>
        <v>0</v>
      </c>
      <c r="Z168" s="276">
        <f t="shared" si="65"/>
        <v>0</v>
      </c>
      <c r="AA168" s="276">
        <f t="shared" si="66"/>
        <v>0</v>
      </c>
      <c r="AB168" s="276">
        <f t="shared" si="67"/>
        <v>0</v>
      </c>
      <c r="AC168" s="276">
        <f t="shared" si="68"/>
        <v>0</v>
      </c>
      <c r="AD168" s="276">
        <f t="shared" si="69"/>
        <v>0</v>
      </c>
      <c r="AE168" s="277">
        <f t="shared" si="70"/>
        <v>0</v>
      </c>
    </row>
    <row r="169" spans="1:31" ht="18.75" customHeight="1">
      <c r="A169" s="265">
        <f t="shared" si="72"/>
        <v>35</v>
      </c>
      <c r="B169" s="266" t="s">
        <v>303</v>
      </c>
      <c r="C169" s="276"/>
      <c r="D169" s="276"/>
      <c r="E169" s="276"/>
      <c r="F169" s="276"/>
      <c r="G169" s="276"/>
      <c r="H169" s="276"/>
      <c r="I169" s="276"/>
      <c r="J169" s="276"/>
      <c r="K169" s="276"/>
      <c r="L169" s="276"/>
      <c r="M169" s="276"/>
      <c r="N169" s="276"/>
      <c r="O169" s="277">
        <f t="shared" si="77"/>
        <v>0</v>
      </c>
      <c r="Q169" s="265">
        <f t="shared" si="73"/>
        <v>35</v>
      </c>
      <c r="R169" s="266" t="s">
        <v>303</v>
      </c>
      <c r="S169" s="276">
        <f t="shared" si="71"/>
        <v>0</v>
      </c>
      <c r="T169" s="276">
        <f t="shared" si="59"/>
        <v>0</v>
      </c>
      <c r="U169" s="276">
        <f t="shared" si="60"/>
        <v>0</v>
      </c>
      <c r="V169" s="276">
        <f t="shared" si="61"/>
        <v>0</v>
      </c>
      <c r="W169" s="276">
        <f t="shared" si="62"/>
        <v>0</v>
      </c>
      <c r="X169" s="276">
        <f t="shared" si="63"/>
        <v>0</v>
      </c>
      <c r="Y169" s="276">
        <f t="shared" si="64"/>
        <v>0</v>
      </c>
      <c r="Z169" s="276">
        <f t="shared" si="65"/>
        <v>0</v>
      </c>
      <c r="AA169" s="276">
        <f t="shared" si="66"/>
        <v>0</v>
      </c>
      <c r="AB169" s="276">
        <f t="shared" si="67"/>
        <v>0</v>
      </c>
      <c r="AC169" s="276">
        <f t="shared" si="68"/>
        <v>0</v>
      </c>
      <c r="AD169" s="276">
        <f t="shared" si="69"/>
        <v>0</v>
      </c>
      <c r="AE169" s="277">
        <f t="shared" si="70"/>
        <v>0</v>
      </c>
    </row>
    <row r="170" spans="1:31" ht="18.75" customHeight="1">
      <c r="A170" s="265">
        <f t="shared" si="72"/>
        <v>36</v>
      </c>
      <c r="B170" s="266" t="s">
        <v>304</v>
      </c>
      <c r="C170" s="276"/>
      <c r="D170" s="276"/>
      <c r="E170" s="276"/>
      <c r="F170" s="276"/>
      <c r="G170" s="276"/>
      <c r="H170" s="276"/>
      <c r="I170" s="276"/>
      <c r="J170" s="276"/>
      <c r="K170" s="276"/>
      <c r="L170" s="276"/>
      <c r="M170" s="276"/>
      <c r="N170" s="276"/>
      <c r="O170" s="277">
        <f t="shared" si="77"/>
        <v>0</v>
      </c>
      <c r="Q170" s="265">
        <f t="shared" si="73"/>
        <v>36</v>
      </c>
      <c r="R170" s="266" t="s">
        <v>304</v>
      </c>
      <c r="S170" s="276">
        <f t="shared" si="71"/>
        <v>0</v>
      </c>
      <c r="T170" s="276">
        <f t="shared" si="59"/>
        <v>0</v>
      </c>
      <c r="U170" s="276">
        <f t="shared" si="60"/>
        <v>0</v>
      </c>
      <c r="V170" s="276">
        <f t="shared" si="61"/>
        <v>0</v>
      </c>
      <c r="W170" s="276">
        <f t="shared" si="62"/>
        <v>0</v>
      </c>
      <c r="X170" s="276">
        <f t="shared" si="63"/>
        <v>0</v>
      </c>
      <c r="Y170" s="276">
        <f t="shared" si="64"/>
        <v>0</v>
      </c>
      <c r="Z170" s="276">
        <f t="shared" si="65"/>
        <v>0</v>
      </c>
      <c r="AA170" s="276">
        <f t="shared" si="66"/>
        <v>0</v>
      </c>
      <c r="AB170" s="276">
        <f t="shared" si="67"/>
        <v>0</v>
      </c>
      <c r="AC170" s="276">
        <f t="shared" si="68"/>
        <v>0</v>
      </c>
      <c r="AD170" s="276">
        <f t="shared" si="69"/>
        <v>0</v>
      </c>
      <c r="AE170" s="277">
        <f t="shared" si="70"/>
        <v>0</v>
      </c>
    </row>
    <row r="171" spans="1:31" ht="18.75" customHeight="1">
      <c r="A171" s="265">
        <f t="shared" si="72"/>
        <v>37</v>
      </c>
      <c r="B171" s="266" t="s">
        <v>305</v>
      </c>
      <c r="C171" s="276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7">
        <f t="shared" si="77"/>
        <v>0</v>
      </c>
      <c r="Q171" s="265">
        <f t="shared" si="73"/>
        <v>37</v>
      </c>
      <c r="R171" s="266" t="s">
        <v>305</v>
      </c>
      <c r="S171" s="276">
        <f t="shared" si="71"/>
        <v>0</v>
      </c>
      <c r="T171" s="276">
        <f t="shared" si="59"/>
        <v>0</v>
      </c>
      <c r="U171" s="276">
        <f t="shared" si="60"/>
        <v>0</v>
      </c>
      <c r="V171" s="276">
        <f t="shared" si="61"/>
        <v>0</v>
      </c>
      <c r="W171" s="276">
        <f t="shared" si="62"/>
        <v>0</v>
      </c>
      <c r="X171" s="276">
        <f t="shared" si="63"/>
        <v>0</v>
      </c>
      <c r="Y171" s="276">
        <f t="shared" si="64"/>
        <v>0</v>
      </c>
      <c r="Z171" s="276">
        <f t="shared" si="65"/>
        <v>0</v>
      </c>
      <c r="AA171" s="276">
        <f t="shared" si="66"/>
        <v>0</v>
      </c>
      <c r="AB171" s="276">
        <f t="shared" si="67"/>
        <v>0</v>
      </c>
      <c r="AC171" s="276">
        <f t="shared" si="68"/>
        <v>0</v>
      </c>
      <c r="AD171" s="276">
        <f t="shared" si="69"/>
        <v>0</v>
      </c>
      <c r="AE171" s="277">
        <f t="shared" si="70"/>
        <v>0</v>
      </c>
    </row>
    <row r="172" spans="1:31" ht="18.75" customHeight="1">
      <c r="A172" s="265">
        <f t="shared" si="72"/>
        <v>38</v>
      </c>
      <c r="B172" s="266" t="s">
        <v>306</v>
      </c>
      <c r="C172" s="276"/>
      <c r="D172" s="276"/>
      <c r="E172" s="276"/>
      <c r="F172" s="276"/>
      <c r="G172" s="276"/>
      <c r="H172" s="276"/>
      <c r="I172" s="276"/>
      <c r="J172" s="276"/>
      <c r="K172" s="276"/>
      <c r="L172" s="276"/>
      <c r="M172" s="276"/>
      <c r="N172" s="276"/>
      <c r="O172" s="277">
        <f t="shared" si="77"/>
        <v>0</v>
      </c>
      <c r="Q172" s="265">
        <f t="shared" si="73"/>
        <v>38</v>
      </c>
      <c r="R172" s="266" t="s">
        <v>306</v>
      </c>
      <c r="S172" s="276">
        <f t="shared" si="71"/>
        <v>0</v>
      </c>
      <c r="T172" s="276">
        <f t="shared" si="59"/>
        <v>0</v>
      </c>
      <c r="U172" s="276">
        <f t="shared" si="60"/>
        <v>0</v>
      </c>
      <c r="V172" s="276">
        <f t="shared" si="61"/>
        <v>0</v>
      </c>
      <c r="W172" s="276">
        <f t="shared" si="62"/>
        <v>0</v>
      </c>
      <c r="X172" s="276">
        <f t="shared" si="63"/>
        <v>0</v>
      </c>
      <c r="Y172" s="276">
        <f t="shared" si="64"/>
        <v>0</v>
      </c>
      <c r="Z172" s="276">
        <f t="shared" si="65"/>
        <v>0</v>
      </c>
      <c r="AA172" s="276">
        <f t="shared" si="66"/>
        <v>0</v>
      </c>
      <c r="AB172" s="276">
        <f t="shared" si="67"/>
        <v>0</v>
      </c>
      <c r="AC172" s="276">
        <f t="shared" si="68"/>
        <v>0</v>
      </c>
      <c r="AD172" s="276">
        <f t="shared" si="69"/>
        <v>0</v>
      </c>
      <c r="AE172" s="277">
        <f t="shared" si="70"/>
        <v>0</v>
      </c>
    </row>
    <row r="173" spans="1:31" ht="18.75" customHeight="1">
      <c r="A173" s="265">
        <f t="shared" si="72"/>
        <v>39</v>
      </c>
      <c r="B173" s="266" t="s">
        <v>307</v>
      </c>
      <c r="C173" s="276"/>
      <c r="D173" s="276"/>
      <c r="E173" s="276"/>
      <c r="F173" s="276"/>
      <c r="G173" s="276"/>
      <c r="H173" s="276"/>
      <c r="I173" s="276"/>
      <c r="J173" s="276"/>
      <c r="K173" s="276"/>
      <c r="L173" s="276"/>
      <c r="M173" s="276"/>
      <c r="N173" s="276"/>
      <c r="O173" s="277">
        <f t="shared" si="77"/>
        <v>0</v>
      </c>
      <c r="Q173" s="265">
        <f t="shared" si="73"/>
        <v>39</v>
      </c>
      <c r="R173" s="266" t="s">
        <v>307</v>
      </c>
      <c r="S173" s="276">
        <f t="shared" si="71"/>
        <v>0</v>
      </c>
      <c r="T173" s="276">
        <f t="shared" si="59"/>
        <v>0</v>
      </c>
      <c r="U173" s="276">
        <f t="shared" si="60"/>
        <v>0</v>
      </c>
      <c r="V173" s="276">
        <f t="shared" si="61"/>
        <v>0</v>
      </c>
      <c r="W173" s="276">
        <f t="shared" si="62"/>
        <v>0</v>
      </c>
      <c r="X173" s="276">
        <f t="shared" si="63"/>
        <v>0</v>
      </c>
      <c r="Y173" s="276">
        <f t="shared" si="64"/>
        <v>0</v>
      </c>
      <c r="Z173" s="276">
        <f t="shared" si="65"/>
        <v>0</v>
      </c>
      <c r="AA173" s="276">
        <f t="shared" si="66"/>
        <v>0</v>
      </c>
      <c r="AB173" s="276">
        <f t="shared" si="67"/>
        <v>0</v>
      </c>
      <c r="AC173" s="276">
        <f t="shared" si="68"/>
        <v>0</v>
      </c>
      <c r="AD173" s="276">
        <f t="shared" si="69"/>
        <v>0</v>
      </c>
      <c r="AE173" s="277">
        <f t="shared" si="70"/>
        <v>0</v>
      </c>
    </row>
    <row r="174" spans="1:31" ht="18.75" customHeight="1">
      <c r="A174" s="265">
        <f t="shared" si="72"/>
        <v>40</v>
      </c>
      <c r="B174" s="266" t="s">
        <v>308</v>
      </c>
      <c r="C174" s="276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7">
        <f t="shared" si="77"/>
        <v>0</v>
      </c>
      <c r="Q174" s="265">
        <f t="shared" si="73"/>
        <v>40</v>
      </c>
      <c r="R174" s="266" t="s">
        <v>308</v>
      </c>
      <c r="S174" s="276">
        <f t="shared" si="71"/>
        <v>0</v>
      </c>
      <c r="T174" s="276">
        <f t="shared" si="59"/>
        <v>0</v>
      </c>
      <c r="U174" s="276">
        <f t="shared" si="60"/>
        <v>0</v>
      </c>
      <c r="V174" s="276">
        <f t="shared" si="61"/>
        <v>0</v>
      </c>
      <c r="W174" s="276">
        <f t="shared" si="62"/>
        <v>0</v>
      </c>
      <c r="X174" s="276">
        <f t="shared" si="63"/>
        <v>0</v>
      </c>
      <c r="Y174" s="276">
        <f t="shared" si="64"/>
        <v>0</v>
      </c>
      <c r="Z174" s="276">
        <f t="shared" si="65"/>
        <v>0</v>
      </c>
      <c r="AA174" s="276">
        <f t="shared" si="66"/>
        <v>0</v>
      </c>
      <c r="AB174" s="276">
        <f t="shared" si="67"/>
        <v>0</v>
      </c>
      <c r="AC174" s="276">
        <f t="shared" si="68"/>
        <v>0</v>
      </c>
      <c r="AD174" s="276">
        <f t="shared" si="69"/>
        <v>0</v>
      </c>
      <c r="AE174" s="277">
        <f t="shared" si="70"/>
        <v>0</v>
      </c>
    </row>
    <row r="175" spans="1:31" ht="18.75" customHeight="1">
      <c r="A175" s="265">
        <f t="shared" si="72"/>
        <v>41</v>
      </c>
      <c r="B175" s="266" t="s">
        <v>309</v>
      </c>
      <c r="C175" s="276"/>
      <c r="D175" s="276"/>
      <c r="E175" s="276"/>
      <c r="F175" s="276"/>
      <c r="G175" s="276"/>
      <c r="H175" s="276"/>
      <c r="I175" s="276"/>
      <c r="J175" s="276"/>
      <c r="K175" s="276"/>
      <c r="L175" s="276"/>
      <c r="M175" s="276"/>
      <c r="N175" s="276"/>
      <c r="O175" s="277">
        <f t="shared" si="77"/>
        <v>0</v>
      </c>
      <c r="Q175" s="265">
        <f t="shared" si="73"/>
        <v>41</v>
      </c>
      <c r="R175" s="266" t="s">
        <v>309</v>
      </c>
      <c r="S175" s="276">
        <f t="shared" si="71"/>
        <v>0</v>
      </c>
      <c r="T175" s="276">
        <f t="shared" si="59"/>
        <v>0</v>
      </c>
      <c r="U175" s="276">
        <f t="shared" si="60"/>
        <v>0</v>
      </c>
      <c r="V175" s="276">
        <f t="shared" si="61"/>
        <v>0</v>
      </c>
      <c r="W175" s="276">
        <f t="shared" si="62"/>
        <v>0</v>
      </c>
      <c r="X175" s="276">
        <f t="shared" si="63"/>
        <v>0</v>
      </c>
      <c r="Y175" s="276">
        <f t="shared" si="64"/>
        <v>0</v>
      </c>
      <c r="Z175" s="276">
        <f t="shared" si="65"/>
        <v>0</v>
      </c>
      <c r="AA175" s="276">
        <f t="shared" si="66"/>
        <v>0</v>
      </c>
      <c r="AB175" s="276">
        <f t="shared" si="67"/>
        <v>0</v>
      </c>
      <c r="AC175" s="276">
        <f t="shared" si="68"/>
        <v>0</v>
      </c>
      <c r="AD175" s="276">
        <f t="shared" si="69"/>
        <v>0</v>
      </c>
      <c r="AE175" s="277">
        <f t="shared" si="70"/>
        <v>0</v>
      </c>
    </row>
    <row r="176" spans="1:31" ht="18.75" customHeight="1">
      <c r="A176" s="265">
        <f t="shared" si="72"/>
        <v>42</v>
      </c>
      <c r="B176" s="266" t="s">
        <v>310</v>
      </c>
      <c r="C176" s="276"/>
      <c r="D176" s="276"/>
      <c r="E176" s="276"/>
      <c r="F176" s="276"/>
      <c r="G176" s="276"/>
      <c r="H176" s="276"/>
      <c r="I176" s="276"/>
      <c r="J176" s="276"/>
      <c r="K176" s="276"/>
      <c r="L176" s="276"/>
      <c r="M176" s="276"/>
      <c r="N176" s="276"/>
      <c r="O176" s="277">
        <f t="shared" si="77"/>
        <v>0</v>
      </c>
      <c r="Q176" s="265">
        <f t="shared" si="73"/>
        <v>42</v>
      </c>
      <c r="R176" s="266" t="s">
        <v>310</v>
      </c>
      <c r="S176" s="276">
        <f t="shared" si="71"/>
        <v>0</v>
      </c>
      <c r="T176" s="276">
        <f t="shared" si="59"/>
        <v>0</v>
      </c>
      <c r="U176" s="276">
        <f t="shared" si="60"/>
        <v>0</v>
      </c>
      <c r="V176" s="276">
        <f t="shared" si="61"/>
        <v>0</v>
      </c>
      <c r="W176" s="276">
        <f t="shared" si="62"/>
        <v>0</v>
      </c>
      <c r="X176" s="276">
        <f t="shared" si="63"/>
        <v>0</v>
      </c>
      <c r="Y176" s="276">
        <f t="shared" si="64"/>
        <v>0</v>
      </c>
      <c r="Z176" s="276">
        <f t="shared" si="65"/>
        <v>0</v>
      </c>
      <c r="AA176" s="276">
        <f t="shared" si="66"/>
        <v>0</v>
      </c>
      <c r="AB176" s="276">
        <f t="shared" si="67"/>
        <v>0</v>
      </c>
      <c r="AC176" s="276">
        <f t="shared" si="68"/>
        <v>0</v>
      </c>
      <c r="AD176" s="276">
        <f t="shared" si="69"/>
        <v>0</v>
      </c>
      <c r="AE176" s="277">
        <f t="shared" si="70"/>
        <v>0</v>
      </c>
    </row>
    <row r="177" spans="1:31" ht="18.75" customHeight="1">
      <c r="A177" s="265">
        <f t="shared" si="72"/>
        <v>43</v>
      </c>
      <c r="B177" s="266" t="s">
        <v>311</v>
      </c>
      <c r="C177" s="276"/>
      <c r="D177" s="276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  <c r="O177" s="277">
        <f t="shared" si="77"/>
        <v>0</v>
      </c>
      <c r="Q177" s="265">
        <f t="shared" si="73"/>
        <v>43</v>
      </c>
      <c r="R177" s="266" t="s">
        <v>311</v>
      </c>
      <c r="S177" s="276">
        <f t="shared" si="71"/>
        <v>0</v>
      </c>
      <c r="T177" s="276">
        <f t="shared" si="59"/>
        <v>0</v>
      </c>
      <c r="U177" s="276">
        <f t="shared" si="60"/>
        <v>0</v>
      </c>
      <c r="V177" s="276">
        <f t="shared" si="61"/>
        <v>0</v>
      </c>
      <c r="W177" s="276">
        <f t="shared" si="62"/>
        <v>0</v>
      </c>
      <c r="X177" s="276">
        <f t="shared" si="63"/>
        <v>0</v>
      </c>
      <c r="Y177" s="276">
        <f t="shared" si="64"/>
        <v>0</v>
      </c>
      <c r="Z177" s="276">
        <f t="shared" si="65"/>
        <v>0</v>
      </c>
      <c r="AA177" s="276">
        <f t="shared" si="66"/>
        <v>0</v>
      </c>
      <c r="AB177" s="276">
        <f t="shared" si="67"/>
        <v>0</v>
      </c>
      <c r="AC177" s="276">
        <f t="shared" si="68"/>
        <v>0</v>
      </c>
      <c r="AD177" s="276">
        <f t="shared" si="69"/>
        <v>0</v>
      </c>
      <c r="AE177" s="277">
        <f t="shared" si="70"/>
        <v>0</v>
      </c>
    </row>
    <row r="178" spans="1:31" ht="18.75" customHeight="1">
      <c r="A178" s="265">
        <f t="shared" si="72"/>
        <v>44</v>
      </c>
      <c r="B178" s="266" t="s">
        <v>312</v>
      </c>
      <c r="C178" s="276"/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7">
        <f t="shared" si="77"/>
        <v>0</v>
      </c>
      <c r="Q178" s="265">
        <f t="shared" si="73"/>
        <v>44</v>
      </c>
      <c r="R178" s="266" t="s">
        <v>312</v>
      </c>
      <c r="S178" s="276">
        <f t="shared" si="71"/>
        <v>0</v>
      </c>
      <c r="T178" s="276">
        <f t="shared" si="59"/>
        <v>0</v>
      </c>
      <c r="U178" s="276">
        <f t="shared" si="60"/>
        <v>0</v>
      </c>
      <c r="V178" s="276">
        <f t="shared" si="61"/>
        <v>0</v>
      </c>
      <c r="W178" s="276">
        <f t="shared" si="62"/>
        <v>0</v>
      </c>
      <c r="X178" s="276">
        <f t="shared" si="63"/>
        <v>0</v>
      </c>
      <c r="Y178" s="276">
        <f t="shared" si="64"/>
        <v>0</v>
      </c>
      <c r="Z178" s="276">
        <f t="shared" si="65"/>
        <v>0</v>
      </c>
      <c r="AA178" s="276">
        <f t="shared" si="66"/>
        <v>0</v>
      </c>
      <c r="AB178" s="276">
        <f t="shared" si="67"/>
        <v>0</v>
      </c>
      <c r="AC178" s="276">
        <f t="shared" si="68"/>
        <v>0</v>
      </c>
      <c r="AD178" s="276">
        <f t="shared" si="69"/>
        <v>0</v>
      </c>
      <c r="AE178" s="277">
        <f t="shared" si="70"/>
        <v>0</v>
      </c>
    </row>
    <row r="179" spans="1:31" ht="18.75" customHeight="1" thickBot="1">
      <c r="A179" s="265">
        <f t="shared" si="72"/>
        <v>45</v>
      </c>
      <c r="B179" s="282" t="s">
        <v>40</v>
      </c>
      <c r="C179" s="283">
        <f aca="true" t="shared" si="78" ref="C179:N179">SUM(C152:C178)</f>
        <v>0</v>
      </c>
      <c r="D179" s="283">
        <f t="shared" si="78"/>
        <v>0</v>
      </c>
      <c r="E179" s="283">
        <f t="shared" si="78"/>
        <v>0</v>
      </c>
      <c r="F179" s="283">
        <f t="shared" si="78"/>
        <v>0</v>
      </c>
      <c r="G179" s="283">
        <f t="shared" si="78"/>
        <v>0</v>
      </c>
      <c r="H179" s="283">
        <f t="shared" si="78"/>
        <v>0</v>
      </c>
      <c r="I179" s="283">
        <f t="shared" si="78"/>
        <v>0</v>
      </c>
      <c r="J179" s="283">
        <f t="shared" si="78"/>
        <v>0</v>
      </c>
      <c r="K179" s="283">
        <f t="shared" si="78"/>
        <v>0</v>
      </c>
      <c r="L179" s="283">
        <f t="shared" si="78"/>
        <v>0</v>
      </c>
      <c r="M179" s="283">
        <f t="shared" si="78"/>
        <v>0</v>
      </c>
      <c r="N179" s="283">
        <f t="shared" si="78"/>
        <v>0</v>
      </c>
      <c r="O179" s="283">
        <f t="shared" si="77"/>
        <v>0</v>
      </c>
      <c r="Q179" s="265">
        <f t="shared" si="73"/>
        <v>45</v>
      </c>
      <c r="R179" s="282" t="s">
        <v>40</v>
      </c>
      <c r="S179" s="283">
        <f t="shared" si="71"/>
        <v>0</v>
      </c>
      <c r="T179" s="283">
        <f t="shared" si="59"/>
        <v>0</v>
      </c>
      <c r="U179" s="283">
        <f t="shared" si="60"/>
        <v>0</v>
      </c>
      <c r="V179" s="283">
        <f t="shared" si="61"/>
        <v>0</v>
      </c>
      <c r="W179" s="283">
        <f t="shared" si="62"/>
        <v>0</v>
      </c>
      <c r="X179" s="283">
        <f t="shared" si="63"/>
        <v>0</v>
      </c>
      <c r="Y179" s="283">
        <f t="shared" si="64"/>
        <v>0</v>
      </c>
      <c r="Z179" s="283">
        <f t="shared" si="65"/>
        <v>0</v>
      </c>
      <c r="AA179" s="283">
        <f t="shared" si="66"/>
        <v>0</v>
      </c>
      <c r="AB179" s="283">
        <f t="shared" si="67"/>
        <v>0</v>
      </c>
      <c r="AC179" s="283">
        <f t="shared" si="68"/>
        <v>0</v>
      </c>
      <c r="AD179" s="283">
        <f t="shared" si="69"/>
        <v>0</v>
      </c>
      <c r="AE179" s="283">
        <f t="shared" si="70"/>
        <v>0</v>
      </c>
    </row>
    <row r="180" spans="1:31" ht="18.75" customHeight="1" thickBot="1" thickTop="1">
      <c r="A180" s="265">
        <f t="shared" si="72"/>
        <v>46</v>
      </c>
      <c r="B180" s="285" t="s">
        <v>70</v>
      </c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M180" s="286"/>
      <c r="N180" s="286"/>
      <c r="O180" s="283">
        <f t="shared" si="77"/>
        <v>0</v>
      </c>
      <c r="Q180" s="265">
        <f t="shared" si="73"/>
        <v>46</v>
      </c>
      <c r="R180" s="285" t="s">
        <v>70</v>
      </c>
      <c r="S180" s="286">
        <f t="shared" si="71"/>
        <v>0</v>
      </c>
      <c r="T180" s="286">
        <f t="shared" si="59"/>
        <v>0</v>
      </c>
      <c r="U180" s="286">
        <f t="shared" si="60"/>
        <v>0</v>
      </c>
      <c r="V180" s="286">
        <f t="shared" si="61"/>
        <v>0</v>
      </c>
      <c r="W180" s="286">
        <f t="shared" si="62"/>
        <v>0</v>
      </c>
      <c r="X180" s="286">
        <f t="shared" si="63"/>
        <v>0</v>
      </c>
      <c r="Y180" s="286">
        <f t="shared" si="64"/>
        <v>0</v>
      </c>
      <c r="Z180" s="286">
        <f t="shared" si="65"/>
        <v>0</v>
      </c>
      <c r="AA180" s="286">
        <f t="shared" si="66"/>
        <v>0</v>
      </c>
      <c r="AB180" s="286">
        <f t="shared" si="67"/>
        <v>0</v>
      </c>
      <c r="AC180" s="286">
        <f t="shared" si="68"/>
        <v>0</v>
      </c>
      <c r="AD180" s="286">
        <f t="shared" si="69"/>
        <v>0</v>
      </c>
      <c r="AE180" s="283">
        <f t="shared" si="70"/>
        <v>0</v>
      </c>
    </row>
    <row r="181" spans="1:31" ht="18.75" customHeight="1" thickTop="1">
      <c r="A181" s="265">
        <f t="shared" si="72"/>
        <v>47</v>
      </c>
      <c r="B181" s="287" t="s">
        <v>71</v>
      </c>
      <c r="C181" s="288">
        <f aca="true" t="shared" si="79" ref="C181:N181">SUM(C179:C180)</f>
        <v>0</v>
      </c>
      <c r="D181" s="288">
        <f t="shared" si="79"/>
        <v>0</v>
      </c>
      <c r="E181" s="288">
        <f t="shared" si="79"/>
        <v>0</v>
      </c>
      <c r="F181" s="288">
        <f t="shared" si="79"/>
        <v>0</v>
      </c>
      <c r="G181" s="288">
        <f t="shared" si="79"/>
        <v>0</v>
      </c>
      <c r="H181" s="288">
        <f t="shared" si="79"/>
        <v>0</v>
      </c>
      <c r="I181" s="288">
        <f t="shared" si="79"/>
        <v>0</v>
      </c>
      <c r="J181" s="288">
        <f t="shared" si="79"/>
        <v>0</v>
      </c>
      <c r="K181" s="288">
        <f t="shared" si="79"/>
        <v>0</v>
      </c>
      <c r="L181" s="288">
        <f t="shared" si="79"/>
        <v>0</v>
      </c>
      <c r="M181" s="288">
        <f t="shared" si="79"/>
        <v>0</v>
      </c>
      <c r="N181" s="288">
        <f t="shared" si="79"/>
        <v>0</v>
      </c>
      <c r="O181" s="288">
        <f t="shared" si="77"/>
        <v>0</v>
      </c>
      <c r="Q181" s="265">
        <f t="shared" si="73"/>
        <v>47</v>
      </c>
      <c r="R181" s="287" t="s">
        <v>71</v>
      </c>
      <c r="S181" s="288">
        <f t="shared" si="71"/>
        <v>0</v>
      </c>
      <c r="T181" s="288">
        <f t="shared" si="59"/>
        <v>0</v>
      </c>
      <c r="U181" s="288">
        <f t="shared" si="60"/>
        <v>0</v>
      </c>
      <c r="V181" s="288">
        <f t="shared" si="61"/>
        <v>0</v>
      </c>
      <c r="W181" s="288">
        <f t="shared" si="62"/>
        <v>0</v>
      </c>
      <c r="X181" s="288">
        <f t="shared" si="63"/>
        <v>0</v>
      </c>
      <c r="Y181" s="288">
        <f t="shared" si="64"/>
        <v>0</v>
      </c>
      <c r="Z181" s="288">
        <f t="shared" si="65"/>
        <v>0</v>
      </c>
      <c r="AA181" s="288">
        <f t="shared" si="66"/>
        <v>0</v>
      </c>
      <c r="AB181" s="288">
        <f t="shared" si="67"/>
        <v>0</v>
      </c>
      <c r="AC181" s="288">
        <f t="shared" si="68"/>
        <v>0</v>
      </c>
      <c r="AD181" s="288">
        <f t="shared" si="69"/>
        <v>0</v>
      </c>
      <c r="AE181" s="288">
        <f t="shared" si="70"/>
        <v>0</v>
      </c>
    </row>
    <row r="182" spans="1:31" ht="18.75" customHeight="1">
      <c r="A182" s="265">
        <f t="shared" si="72"/>
        <v>48</v>
      </c>
      <c r="B182" s="289" t="s">
        <v>72</v>
      </c>
      <c r="C182" s="290">
        <f aca="true" t="shared" si="80" ref="C182:N182">C140-C181</f>
        <v>0</v>
      </c>
      <c r="D182" s="290">
        <f t="shared" si="80"/>
        <v>0</v>
      </c>
      <c r="E182" s="290">
        <f t="shared" si="80"/>
        <v>0</v>
      </c>
      <c r="F182" s="290">
        <f t="shared" si="80"/>
        <v>0</v>
      </c>
      <c r="G182" s="290">
        <f t="shared" si="80"/>
        <v>0</v>
      </c>
      <c r="H182" s="290">
        <f t="shared" si="80"/>
        <v>0</v>
      </c>
      <c r="I182" s="290">
        <f t="shared" si="80"/>
        <v>0</v>
      </c>
      <c r="J182" s="290">
        <f t="shared" si="80"/>
        <v>0</v>
      </c>
      <c r="K182" s="290">
        <f t="shared" si="80"/>
        <v>0</v>
      </c>
      <c r="L182" s="290">
        <f t="shared" si="80"/>
        <v>0</v>
      </c>
      <c r="M182" s="290">
        <f t="shared" si="80"/>
        <v>0</v>
      </c>
      <c r="N182" s="290">
        <f t="shared" si="80"/>
        <v>0</v>
      </c>
      <c r="O182" s="277">
        <f t="shared" si="77"/>
        <v>0</v>
      </c>
      <c r="Q182" s="265">
        <f t="shared" si="73"/>
        <v>48</v>
      </c>
      <c r="R182" s="289" t="s">
        <v>72</v>
      </c>
      <c r="S182" s="290">
        <f t="shared" si="71"/>
        <v>0</v>
      </c>
      <c r="T182" s="290">
        <f t="shared" si="59"/>
        <v>0</v>
      </c>
      <c r="U182" s="290">
        <f t="shared" si="60"/>
        <v>0</v>
      </c>
      <c r="V182" s="290">
        <f t="shared" si="61"/>
        <v>0</v>
      </c>
      <c r="W182" s="290">
        <f t="shared" si="62"/>
        <v>0</v>
      </c>
      <c r="X182" s="290">
        <f t="shared" si="63"/>
        <v>0</v>
      </c>
      <c r="Y182" s="290">
        <f t="shared" si="64"/>
        <v>0</v>
      </c>
      <c r="Z182" s="290">
        <f t="shared" si="65"/>
        <v>0</v>
      </c>
      <c r="AA182" s="290">
        <f t="shared" si="66"/>
        <v>0</v>
      </c>
      <c r="AB182" s="290">
        <f t="shared" si="67"/>
        <v>0</v>
      </c>
      <c r="AC182" s="290">
        <f t="shared" si="68"/>
        <v>0</v>
      </c>
      <c r="AD182" s="290">
        <f t="shared" si="69"/>
        <v>0</v>
      </c>
      <c r="AE182" s="277">
        <f t="shared" si="70"/>
        <v>0</v>
      </c>
    </row>
    <row r="183" spans="1:31" ht="18.75" customHeight="1" thickBot="1">
      <c r="A183" s="265">
        <f t="shared" si="72"/>
        <v>49</v>
      </c>
      <c r="B183" s="291" t="s">
        <v>73</v>
      </c>
      <c r="C183" s="286"/>
      <c r="D183" s="286"/>
      <c r="E183" s="286"/>
      <c r="F183" s="286"/>
      <c r="G183" s="286"/>
      <c r="H183" s="286"/>
      <c r="I183" s="286"/>
      <c r="J183" s="286"/>
      <c r="K183" s="286"/>
      <c r="L183" s="286"/>
      <c r="M183" s="286"/>
      <c r="N183" s="286"/>
      <c r="O183" s="292">
        <f t="shared" si="77"/>
        <v>0</v>
      </c>
      <c r="Q183" s="265">
        <f t="shared" si="73"/>
        <v>49</v>
      </c>
      <c r="R183" s="291" t="s">
        <v>73</v>
      </c>
      <c r="S183" s="286">
        <f t="shared" si="71"/>
        <v>0</v>
      </c>
      <c r="T183" s="286">
        <f t="shared" si="59"/>
        <v>0</v>
      </c>
      <c r="U183" s="286">
        <f t="shared" si="60"/>
        <v>0</v>
      </c>
      <c r="V183" s="286">
        <f t="shared" si="61"/>
        <v>0</v>
      </c>
      <c r="W183" s="286">
        <f t="shared" si="62"/>
        <v>0</v>
      </c>
      <c r="X183" s="286">
        <f t="shared" si="63"/>
        <v>0</v>
      </c>
      <c r="Y183" s="286">
        <f t="shared" si="64"/>
        <v>0</v>
      </c>
      <c r="Z183" s="286">
        <f t="shared" si="65"/>
        <v>0</v>
      </c>
      <c r="AA183" s="286">
        <f t="shared" si="66"/>
        <v>0</v>
      </c>
      <c r="AB183" s="286">
        <f t="shared" si="67"/>
        <v>0</v>
      </c>
      <c r="AC183" s="286">
        <f t="shared" si="68"/>
        <v>0</v>
      </c>
      <c r="AD183" s="286">
        <f t="shared" si="69"/>
        <v>0</v>
      </c>
      <c r="AE183" s="292">
        <f t="shared" si="70"/>
        <v>0</v>
      </c>
    </row>
    <row r="184" spans="1:31" ht="18.75" customHeight="1" thickTop="1">
      <c r="A184" s="265">
        <f t="shared" si="72"/>
        <v>50</v>
      </c>
      <c r="B184" s="293" t="s">
        <v>74</v>
      </c>
      <c r="C184" s="288">
        <f aca="true" t="shared" si="81" ref="C184:N184">+C145-C181-C183</f>
        <v>0</v>
      </c>
      <c r="D184" s="288">
        <f t="shared" si="81"/>
        <v>0</v>
      </c>
      <c r="E184" s="288">
        <f t="shared" si="81"/>
        <v>0</v>
      </c>
      <c r="F184" s="288">
        <f t="shared" si="81"/>
        <v>0</v>
      </c>
      <c r="G184" s="288">
        <f t="shared" si="81"/>
        <v>0</v>
      </c>
      <c r="H184" s="288">
        <f t="shared" si="81"/>
        <v>0</v>
      </c>
      <c r="I184" s="288">
        <f t="shared" si="81"/>
        <v>0</v>
      </c>
      <c r="J184" s="288">
        <f t="shared" si="81"/>
        <v>0</v>
      </c>
      <c r="K184" s="288">
        <f t="shared" si="81"/>
        <v>0</v>
      </c>
      <c r="L184" s="288">
        <f t="shared" si="81"/>
        <v>0</v>
      </c>
      <c r="M184" s="288">
        <f t="shared" si="81"/>
        <v>0</v>
      </c>
      <c r="N184" s="288">
        <f t="shared" si="81"/>
        <v>0</v>
      </c>
      <c r="O184" s="288">
        <f t="shared" si="77"/>
        <v>0</v>
      </c>
      <c r="Q184" s="265">
        <f t="shared" si="73"/>
        <v>50</v>
      </c>
      <c r="R184" s="293" t="s">
        <v>74</v>
      </c>
      <c r="S184" s="288">
        <f t="shared" si="71"/>
        <v>0</v>
      </c>
      <c r="T184" s="288">
        <f t="shared" si="59"/>
        <v>0</v>
      </c>
      <c r="U184" s="288">
        <f t="shared" si="60"/>
        <v>0</v>
      </c>
      <c r="V184" s="288">
        <f t="shared" si="61"/>
        <v>0</v>
      </c>
      <c r="W184" s="288">
        <f t="shared" si="62"/>
        <v>0</v>
      </c>
      <c r="X184" s="288">
        <f t="shared" si="63"/>
        <v>0</v>
      </c>
      <c r="Y184" s="288">
        <f t="shared" si="64"/>
        <v>0</v>
      </c>
      <c r="Z184" s="288">
        <f t="shared" si="65"/>
        <v>0</v>
      </c>
      <c r="AA184" s="288">
        <f t="shared" si="66"/>
        <v>0</v>
      </c>
      <c r="AB184" s="288">
        <f t="shared" si="67"/>
        <v>0</v>
      </c>
      <c r="AC184" s="288">
        <f t="shared" si="68"/>
        <v>0</v>
      </c>
      <c r="AD184" s="288">
        <f t="shared" si="69"/>
        <v>0</v>
      </c>
      <c r="AE184" s="288">
        <f t="shared" si="70"/>
        <v>0</v>
      </c>
    </row>
    <row r="185" spans="1:31" ht="18.75" customHeight="1">
      <c r="A185" s="265">
        <f t="shared" si="72"/>
        <v>51</v>
      </c>
      <c r="B185" s="265" t="s">
        <v>75</v>
      </c>
      <c r="C185" s="294"/>
      <c r="D185" s="294"/>
      <c r="E185" s="294"/>
      <c r="F185" s="294"/>
      <c r="G185" s="294"/>
      <c r="H185" s="294"/>
      <c r="I185" s="294"/>
      <c r="J185" s="294"/>
      <c r="K185" s="294"/>
      <c r="L185" s="294"/>
      <c r="M185" s="294"/>
      <c r="N185" s="294"/>
      <c r="O185" s="277">
        <f t="shared" si="77"/>
        <v>0</v>
      </c>
      <c r="P185" s="301"/>
      <c r="Q185" s="265">
        <f t="shared" si="73"/>
        <v>51</v>
      </c>
      <c r="R185" s="265" t="s">
        <v>75</v>
      </c>
      <c r="S185" s="294">
        <f t="shared" si="71"/>
        <v>0</v>
      </c>
      <c r="T185" s="294">
        <f t="shared" si="59"/>
        <v>0</v>
      </c>
      <c r="U185" s="294">
        <f t="shared" si="60"/>
        <v>0</v>
      </c>
      <c r="V185" s="294">
        <f t="shared" si="61"/>
        <v>0</v>
      </c>
      <c r="W185" s="294">
        <f t="shared" si="62"/>
        <v>0</v>
      </c>
      <c r="X185" s="294">
        <f t="shared" si="63"/>
        <v>0</v>
      </c>
      <c r="Y185" s="294">
        <f t="shared" si="64"/>
        <v>0</v>
      </c>
      <c r="Z185" s="294">
        <f t="shared" si="65"/>
        <v>0</v>
      </c>
      <c r="AA185" s="294">
        <f t="shared" si="66"/>
        <v>0</v>
      </c>
      <c r="AB185" s="294">
        <f t="shared" si="67"/>
        <v>0</v>
      </c>
      <c r="AC185" s="294">
        <f t="shared" si="68"/>
        <v>0</v>
      </c>
      <c r="AD185" s="294">
        <f t="shared" si="69"/>
        <v>0</v>
      </c>
      <c r="AE185" s="277">
        <f t="shared" si="70"/>
        <v>0</v>
      </c>
    </row>
    <row r="186" spans="1:31" ht="18.75" customHeight="1">
      <c r="A186" s="265">
        <f t="shared" si="72"/>
        <v>52</v>
      </c>
      <c r="B186" s="295" t="s">
        <v>76</v>
      </c>
      <c r="C186" s="294"/>
      <c r="D186" s="294"/>
      <c r="E186" s="294"/>
      <c r="F186" s="294"/>
      <c r="G186" s="294"/>
      <c r="H186" s="294"/>
      <c r="I186" s="294"/>
      <c r="J186" s="294"/>
      <c r="K186" s="294"/>
      <c r="L186" s="294"/>
      <c r="M186" s="294"/>
      <c r="N186" s="294"/>
      <c r="O186" s="277">
        <f t="shared" si="77"/>
        <v>0</v>
      </c>
      <c r="P186" s="302"/>
      <c r="Q186" s="265">
        <f t="shared" si="73"/>
        <v>52</v>
      </c>
      <c r="R186" s="295" t="s">
        <v>76</v>
      </c>
      <c r="S186" s="294">
        <f t="shared" si="71"/>
        <v>0</v>
      </c>
      <c r="T186" s="294">
        <f t="shared" si="59"/>
        <v>0</v>
      </c>
      <c r="U186" s="294">
        <f t="shared" si="60"/>
        <v>0</v>
      </c>
      <c r="V186" s="294">
        <f t="shared" si="61"/>
        <v>0</v>
      </c>
      <c r="W186" s="294">
        <f t="shared" si="62"/>
        <v>0</v>
      </c>
      <c r="X186" s="294">
        <f t="shared" si="63"/>
        <v>0</v>
      </c>
      <c r="Y186" s="294">
        <f t="shared" si="64"/>
        <v>0</v>
      </c>
      <c r="Z186" s="294">
        <f t="shared" si="65"/>
        <v>0</v>
      </c>
      <c r="AA186" s="294">
        <f t="shared" si="66"/>
        <v>0</v>
      </c>
      <c r="AB186" s="294">
        <f t="shared" si="67"/>
        <v>0</v>
      </c>
      <c r="AC186" s="294">
        <f t="shared" si="68"/>
        <v>0</v>
      </c>
      <c r="AD186" s="294">
        <f t="shared" si="69"/>
        <v>0</v>
      </c>
      <c r="AE186" s="277">
        <f t="shared" si="70"/>
        <v>0</v>
      </c>
    </row>
    <row r="187" spans="1:31" ht="18.75" customHeight="1" thickBot="1">
      <c r="A187" s="265">
        <f t="shared" si="72"/>
        <v>53</v>
      </c>
      <c r="B187" s="296" t="s">
        <v>313</v>
      </c>
      <c r="C187" s="297"/>
      <c r="D187" s="297"/>
      <c r="E187" s="297"/>
      <c r="F187" s="297"/>
      <c r="G187" s="297"/>
      <c r="H187" s="297"/>
      <c r="I187" s="297"/>
      <c r="J187" s="297"/>
      <c r="K187" s="297"/>
      <c r="L187" s="297"/>
      <c r="M187" s="297"/>
      <c r="N187" s="297"/>
      <c r="O187" s="298">
        <f t="shared" si="77"/>
        <v>0</v>
      </c>
      <c r="P187" s="302"/>
      <c r="Q187" s="265">
        <f t="shared" si="73"/>
        <v>53</v>
      </c>
      <c r="R187" s="296" t="s">
        <v>313</v>
      </c>
      <c r="S187" s="297">
        <f t="shared" si="71"/>
        <v>0</v>
      </c>
      <c r="T187" s="297">
        <f t="shared" si="59"/>
        <v>0</v>
      </c>
      <c r="U187" s="297">
        <f t="shared" si="60"/>
        <v>0</v>
      </c>
      <c r="V187" s="297">
        <f t="shared" si="61"/>
        <v>0</v>
      </c>
      <c r="W187" s="297">
        <f t="shared" si="62"/>
        <v>0</v>
      </c>
      <c r="X187" s="297">
        <f t="shared" si="63"/>
        <v>0</v>
      </c>
      <c r="Y187" s="297">
        <f t="shared" si="64"/>
        <v>0</v>
      </c>
      <c r="Z187" s="297">
        <f t="shared" si="65"/>
        <v>0</v>
      </c>
      <c r="AA187" s="297">
        <f t="shared" si="66"/>
        <v>0</v>
      </c>
      <c r="AB187" s="297">
        <f t="shared" si="67"/>
        <v>0</v>
      </c>
      <c r="AC187" s="297">
        <f t="shared" si="68"/>
        <v>0</v>
      </c>
      <c r="AD187" s="297">
        <f t="shared" si="69"/>
        <v>0</v>
      </c>
      <c r="AE187" s="298">
        <f t="shared" si="70"/>
        <v>0</v>
      </c>
    </row>
    <row r="188" spans="1:31" ht="18.75" customHeight="1" thickTop="1">
      <c r="A188" s="265">
        <f t="shared" si="72"/>
        <v>54</v>
      </c>
      <c r="B188" s="299" t="s">
        <v>77</v>
      </c>
      <c r="C188" s="288">
        <f aca="true" t="shared" si="82" ref="C188:N188">+C184-C185-C186-C187</f>
        <v>0</v>
      </c>
      <c r="D188" s="288">
        <f t="shared" si="82"/>
        <v>0</v>
      </c>
      <c r="E188" s="288">
        <f t="shared" si="82"/>
        <v>0</v>
      </c>
      <c r="F188" s="288">
        <f t="shared" si="82"/>
        <v>0</v>
      </c>
      <c r="G188" s="288">
        <f t="shared" si="82"/>
        <v>0</v>
      </c>
      <c r="H188" s="288">
        <f t="shared" si="82"/>
        <v>0</v>
      </c>
      <c r="I188" s="288">
        <f t="shared" si="82"/>
        <v>0</v>
      </c>
      <c r="J188" s="288">
        <f t="shared" si="82"/>
        <v>0</v>
      </c>
      <c r="K188" s="288">
        <f t="shared" si="82"/>
        <v>0</v>
      </c>
      <c r="L188" s="288">
        <f t="shared" si="82"/>
        <v>0</v>
      </c>
      <c r="M188" s="288">
        <f t="shared" si="82"/>
        <v>0</v>
      </c>
      <c r="N188" s="288">
        <f t="shared" si="82"/>
        <v>0</v>
      </c>
      <c r="O188" s="288">
        <f t="shared" si="77"/>
        <v>0</v>
      </c>
      <c r="P188" s="302"/>
      <c r="Q188" s="265">
        <f t="shared" si="73"/>
        <v>54</v>
      </c>
      <c r="R188" s="299" t="s">
        <v>77</v>
      </c>
      <c r="S188" s="288">
        <f t="shared" si="71"/>
        <v>0</v>
      </c>
      <c r="T188" s="288">
        <f t="shared" si="59"/>
        <v>0</v>
      </c>
      <c r="U188" s="288">
        <f t="shared" si="60"/>
        <v>0</v>
      </c>
      <c r="V188" s="288">
        <f t="shared" si="61"/>
        <v>0</v>
      </c>
      <c r="W188" s="288">
        <f t="shared" si="62"/>
        <v>0</v>
      </c>
      <c r="X188" s="288">
        <f t="shared" si="63"/>
        <v>0</v>
      </c>
      <c r="Y188" s="288">
        <f t="shared" si="64"/>
        <v>0</v>
      </c>
      <c r="Z188" s="288">
        <f t="shared" si="65"/>
        <v>0</v>
      </c>
      <c r="AA188" s="288">
        <f t="shared" si="66"/>
        <v>0</v>
      </c>
      <c r="AB188" s="288">
        <f t="shared" si="67"/>
        <v>0</v>
      </c>
      <c r="AC188" s="288">
        <f t="shared" si="68"/>
        <v>0</v>
      </c>
      <c r="AD188" s="288">
        <f t="shared" si="69"/>
        <v>0</v>
      </c>
      <c r="AE188" s="288">
        <f t="shared" si="70"/>
        <v>0</v>
      </c>
    </row>
    <row r="189" spans="1:31" ht="18.75" customHeight="1">
      <c r="A189" s="265">
        <f t="shared" si="72"/>
        <v>55</v>
      </c>
      <c r="B189" s="289" t="s">
        <v>78</v>
      </c>
      <c r="C189" s="277">
        <f>+C188</f>
        <v>0</v>
      </c>
      <c r="D189" s="277">
        <f aca="true" t="shared" si="83" ref="D189:N189">+D188+C189</f>
        <v>0</v>
      </c>
      <c r="E189" s="277">
        <f t="shared" si="83"/>
        <v>0</v>
      </c>
      <c r="F189" s="277">
        <f t="shared" si="83"/>
        <v>0</v>
      </c>
      <c r="G189" s="277">
        <f t="shared" si="83"/>
        <v>0</v>
      </c>
      <c r="H189" s="277">
        <f t="shared" si="83"/>
        <v>0</v>
      </c>
      <c r="I189" s="277">
        <f t="shared" si="83"/>
        <v>0</v>
      </c>
      <c r="J189" s="277">
        <f t="shared" si="83"/>
        <v>0</v>
      </c>
      <c r="K189" s="277">
        <f t="shared" si="83"/>
        <v>0</v>
      </c>
      <c r="L189" s="277">
        <f t="shared" si="83"/>
        <v>0</v>
      </c>
      <c r="M189" s="277">
        <f t="shared" si="83"/>
        <v>0</v>
      </c>
      <c r="N189" s="277">
        <f t="shared" si="83"/>
        <v>0</v>
      </c>
      <c r="O189" s="288"/>
      <c r="P189" s="302"/>
      <c r="Q189" s="265">
        <f t="shared" si="73"/>
        <v>55</v>
      </c>
      <c r="R189" s="289" t="s">
        <v>78</v>
      </c>
      <c r="S189" s="277">
        <f t="shared" si="71"/>
        <v>0</v>
      </c>
      <c r="T189" s="277">
        <f t="shared" si="59"/>
        <v>0</v>
      </c>
      <c r="U189" s="277">
        <f t="shared" si="60"/>
        <v>0</v>
      </c>
      <c r="V189" s="277">
        <f t="shared" si="61"/>
        <v>0</v>
      </c>
      <c r="W189" s="277">
        <f t="shared" si="62"/>
        <v>0</v>
      </c>
      <c r="X189" s="277">
        <f t="shared" si="63"/>
        <v>0</v>
      </c>
      <c r="Y189" s="277">
        <f t="shared" si="64"/>
        <v>0</v>
      </c>
      <c r="Z189" s="277">
        <f t="shared" si="65"/>
        <v>0</v>
      </c>
      <c r="AA189" s="277">
        <f t="shared" si="66"/>
        <v>0</v>
      </c>
      <c r="AB189" s="277">
        <f t="shared" si="67"/>
        <v>0</v>
      </c>
      <c r="AC189" s="277">
        <f t="shared" si="68"/>
        <v>0</v>
      </c>
      <c r="AD189" s="277">
        <f t="shared" si="69"/>
        <v>0</v>
      </c>
      <c r="AE189" s="288">
        <f t="shared" si="70"/>
        <v>0</v>
      </c>
    </row>
    <row r="190" spans="1:31" ht="18.75" customHeight="1">
      <c r="A190" s="268"/>
      <c r="B190" s="262">
        <f>IF(+'A-MCO Info'!$C$5&lt;&gt;"",'A-MCO Info'!$C$5,"")</f>
      </c>
      <c r="C190" s="331">
        <f>IF(C$1&lt;&gt;"",C$1,"")</f>
      </c>
      <c r="D190" s="331"/>
      <c r="E190" s="331"/>
      <c r="F190" s="300"/>
      <c r="G190" s="300"/>
      <c r="H190" s="300"/>
      <c r="I190" s="300"/>
      <c r="J190" s="300"/>
      <c r="K190" s="300"/>
      <c r="L190" s="300"/>
      <c r="M190" s="300"/>
      <c r="N190" s="300"/>
      <c r="O190" s="300"/>
      <c r="P190" s="302"/>
      <c r="Q190" s="268"/>
      <c r="R190" s="262">
        <f>IF(+'A-MCO Info'!$C$5&lt;&gt;"",'A-MCO Info'!$C$5,"")</f>
      </c>
      <c r="S190" s="331">
        <f>IF(S$1&lt;&gt;"",S$1,"")</f>
      </c>
      <c r="T190" s="331"/>
      <c r="U190" s="331"/>
      <c r="V190" s="300"/>
      <c r="W190" s="300"/>
      <c r="X190" s="300"/>
      <c r="Y190" s="300"/>
      <c r="Z190" s="300"/>
      <c r="AA190" s="300"/>
      <c r="AB190" s="300"/>
      <c r="AC190" s="300"/>
      <c r="AD190" s="300"/>
      <c r="AE190" s="300"/>
    </row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</sheetData>
  <sheetProtection selectLockedCells="1"/>
  <mergeCells count="32">
    <mergeCell ref="C1:E1"/>
    <mergeCell ref="C190:E190"/>
    <mergeCell ref="C131:O131"/>
    <mergeCell ref="B2:O2"/>
    <mergeCell ref="B3:O3"/>
    <mergeCell ref="B4:O4"/>
    <mergeCell ref="B65:O65"/>
    <mergeCell ref="C5:O5"/>
    <mergeCell ref="C64:E64"/>
    <mergeCell ref="B130:O130"/>
    <mergeCell ref="B128:O128"/>
    <mergeCell ref="B129:O129"/>
    <mergeCell ref="B66:O66"/>
    <mergeCell ref="B67:O67"/>
    <mergeCell ref="C68:O68"/>
    <mergeCell ref="C127:E127"/>
    <mergeCell ref="S1:U1"/>
    <mergeCell ref="R2:AE2"/>
    <mergeCell ref="R3:AE3"/>
    <mergeCell ref="R4:AE4"/>
    <mergeCell ref="S5:AE5"/>
    <mergeCell ref="S64:U64"/>
    <mergeCell ref="R129:AE129"/>
    <mergeCell ref="R130:AE130"/>
    <mergeCell ref="S131:AE131"/>
    <mergeCell ref="S190:U190"/>
    <mergeCell ref="R65:AE65"/>
    <mergeCell ref="R66:AE66"/>
    <mergeCell ref="R67:AE67"/>
    <mergeCell ref="S68:AE68"/>
    <mergeCell ref="S127:U127"/>
    <mergeCell ref="R128:AE128"/>
  </mergeCells>
  <printOptions horizontalCentered="1"/>
  <pageMargins left="0" right="0" top="0" bottom="0" header="0" footer="0.17"/>
  <pageSetup horizontalDpi="600" verticalDpi="600" orientation="landscape" scale="49" r:id="rId1"/>
  <headerFooter alignWithMargins="0">
    <oddFooter>&amp;R&amp;P</oddFooter>
  </headerFooter>
  <rowBreaks count="3" manualBreakCount="3">
    <brk id="63" max="30" man="1"/>
    <brk id="126" max="30" man="1"/>
    <brk id="189" min="1" max="14" man="1"/>
  </rowBreaks>
  <colBreaks count="1" manualBreakCount="1">
    <brk id="16" max="188" man="1"/>
  </colBreaks>
  <ignoredErrors>
    <ignoredError sqref="B19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="80" zoomScaleNormal="80" zoomScalePageLayoutView="0" workbookViewId="0" topLeftCell="A1">
      <selection activeCell="C6" sqref="C6"/>
    </sheetView>
  </sheetViews>
  <sheetFormatPr defaultColWidth="11.421875" defaultRowHeight="12.75"/>
  <cols>
    <col min="1" max="1" width="4.00390625" style="236" customWidth="1"/>
    <col min="2" max="2" width="36.57421875" style="237" customWidth="1"/>
    <col min="3" max="5" width="15.7109375" style="237" customWidth="1"/>
    <col min="6" max="6" width="16.140625" style="237" customWidth="1"/>
    <col min="7" max="10" width="15.7109375" style="237" customWidth="1"/>
    <col min="11" max="12" width="16.140625" style="237" customWidth="1"/>
    <col min="13" max="13" width="15.7109375" style="237" customWidth="1"/>
    <col min="14" max="14" width="18.7109375" style="237" customWidth="1"/>
    <col min="15" max="15" width="16.00390625" style="107" bestFit="1" customWidth="1"/>
    <col min="16" max="16384" width="11.421875" style="107" customWidth="1"/>
  </cols>
  <sheetData>
    <row r="1" spans="1:15" ht="18.75">
      <c r="A1" s="241"/>
      <c r="B1" s="182">
        <f>IF(+'A-MCO Info'!$C$5&lt;&gt;"",'A-MCO Info'!$C$5,"")</f>
      </c>
      <c r="C1" s="242"/>
      <c r="D1" s="242"/>
      <c r="E1" s="242"/>
      <c r="F1" s="243"/>
      <c r="G1" s="243"/>
      <c r="H1" s="243"/>
      <c r="N1" s="244"/>
      <c r="O1" s="108"/>
    </row>
    <row r="2" spans="1:15" ht="25.5">
      <c r="A2" s="335" t="s">
        <v>177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109"/>
    </row>
    <row r="3" spans="1:14" ht="20.25">
      <c r="A3" s="334" t="s">
        <v>81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16.5" customHeight="1">
      <c r="A4" s="110" t="s">
        <v>13</v>
      </c>
      <c r="B4" s="111"/>
      <c r="C4" s="112" t="s">
        <v>82</v>
      </c>
      <c r="D4" s="112" t="s">
        <v>83</v>
      </c>
      <c r="E4" s="112" t="s">
        <v>84</v>
      </c>
      <c r="F4" s="112" t="s">
        <v>85</v>
      </c>
      <c r="G4" s="112" t="s">
        <v>86</v>
      </c>
      <c r="H4" s="112" t="s">
        <v>87</v>
      </c>
      <c r="I4" s="112" t="s">
        <v>88</v>
      </c>
      <c r="J4" s="112" t="s">
        <v>89</v>
      </c>
      <c r="K4" s="112" t="s">
        <v>90</v>
      </c>
      <c r="L4" s="113" t="s">
        <v>91</v>
      </c>
      <c r="M4" s="113" t="s">
        <v>262</v>
      </c>
      <c r="N4" s="114" t="s">
        <v>264</v>
      </c>
    </row>
    <row r="5" spans="1:14" ht="87.75" customHeight="1">
      <c r="A5" s="115"/>
      <c r="B5" s="116"/>
      <c r="C5" s="117" t="s">
        <v>92</v>
      </c>
      <c r="D5" s="118" t="s">
        <v>93</v>
      </c>
      <c r="E5" s="119" t="s">
        <v>94</v>
      </c>
      <c r="F5" s="117" t="s">
        <v>95</v>
      </c>
      <c r="G5" s="117" t="s">
        <v>96</v>
      </c>
      <c r="H5" s="120" t="s">
        <v>97</v>
      </c>
      <c r="I5" s="121" t="s">
        <v>98</v>
      </c>
      <c r="J5" s="118" t="s">
        <v>99</v>
      </c>
      <c r="K5" s="122" t="s">
        <v>100</v>
      </c>
      <c r="L5" s="122" t="s">
        <v>101</v>
      </c>
      <c r="M5" s="122" t="s">
        <v>263</v>
      </c>
      <c r="N5" s="206" t="s">
        <v>102</v>
      </c>
    </row>
    <row r="6" spans="1:14" ht="26.25" customHeight="1">
      <c r="A6" s="123">
        <v>1</v>
      </c>
      <c r="B6" s="124" t="s">
        <v>103</v>
      </c>
      <c r="C6" s="184"/>
      <c r="D6" s="184"/>
      <c r="E6" s="184"/>
      <c r="F6" s="184"/>
      <c r="G6" s="184"/>
      <c r="H6" s="184"/>
      <c r="I6" s="184"/>
      <c r="J6" s="184"/>
      <c r="K6" s="184"/>
      <c r="L6" s="185"/>
      <c r="M6" s="185"/>
      <c r="N6" s="212">
        <f>IF(SUM(C6:M6)&lt;&gt;0,SUM(C6:M6),)</f>
        <v>0</v>
      </c>
    </row>
    <row r="7" spans="1:14" ht="15.75">
      <c r="A7" s="125">
        <v>2</v>
      </c>
      <c r="B7" s="126" t="s">
        <v>0</v>
      </c>
      <c r="C7" s="186"/>
      <c r="D7" s="186"/>
      <c r="E7" s="186"/>
      <c r="F7" s="186"/>
      <c r="G7" s="186"/>
      <c r="H7" s="186"/>
      <c r="I7" s="186"/>
      <c r="J7" s="186"/>
      <c r="K7" s="186"/>
      <c r="L7" s="187"/>
      <c r="M7" s="187"/>
      <c r="N7" s="212">
        <f>IF(SUM(C7:M7)&lt;&gt;0,SUM(C7:M7),)</f>
        <v>0</v>
      </c>
    </row>
    <row r="8" spans="1:14" ht="15.75">
      <c r="A8" s="127"/>
      <c r="B8" s="128"/>
      <c r="C8" s="129"/>
      <c r="D8" s="130"/>
      <c r="E8" s="130"/>
      <c r="F8" s="130"/>
      <c r="G8" s="130"/>
      <c r="H8" s="130"/>
      <c r="I8" s="130"/>
      <c r="J8" s="131"/>
      <c r="K8" s="132"/>
      <c r="L8" s="133"/>
      <c r="M8" s="133"/>
      <c r="N8" s="213">
        <f>IF(SUM(C8:M8)&lt;&gt;0,SUM(C8:M8),"")</f>
      </c>
    </row>
    <row r="9" spans="1:14" ht="15.75">
      <c r="A9" s="134" t="s">
        <v>104</v>
      </c>
      <c r="B9" s="135"/>
      <c r="C9" s="188"/>
      <c r="D9" s="189"/>
      <c r="E9" s="189"/>
      <c r="F9" s="189"/>
      <c r="G9" s="189"/>
      <c r="H9" s="189"/>
      <c r="I9" s="189"/>
      <c r="J9" s="190"/>
      <c r="K9" s="191"/>
      <c r="L9" s="192"/>
      <c r="M9" s="192"/>
      <c r="N9" s="214">
        <f>IF(SUM(C9:M9)&lt;&gt;0,SUM(C9:M9),"")</f>
      </c>
    </row>
    <row r="10" spans="1:14" ht="15.75">
      <c r="A10" s="125">
        <v>3</v>
      </c>
      <c r="B10" s="136" t="s">
        <v>105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212">
        <f>IF(SUM(C10:M10)&lt;&gt;0,SUM(C10:M10),)</f>
        <v>0</v>
      </c>
    </row>
    <row r="11" spans="1:14" ht="16.5" thickBot="1">
      <c r="A11" s="137">
        <f>1+A10</f>
        <v>4</v>
      </c>
      <c r="B11" s="138" t="s">
        <v>66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6"/>
      <c r="M11" s="196"/>
      <c r="N11" s="215">
        <f>IF(SUM(C11:M11)&lt;&gt;0,SUM(C11:M11),)</f>
        <v>0</v>
      </c>
    </row>
    <row r="12" spans="1:14" ht="16.5" thickTop="1">
      <c r="A12" s="139">
        <f>1+A11</f>
        <v>5</v>
      </c>
      <c r="B12" s="207" t="s">
        <v>106</v>
      </c>
      <c r="C12" s="140">
        <f aca="true" t="shared" si="0" ref="C12:N12">SUM(C10:C11)</f>
        <v>0</v>
      </c>
      <c r="D12" s="140">
        <f t="shared" si="0"/>
        <v>0</v>
      </c>
      <c r="E12" s="140">
        <f t="shared" si="0"/>
        <v>0</v>
      </c>
      <c r="F12" s="140">
        <f t="shared" si="0"/>
        <v>0</v>
      </c>
      <c r="G12" s="140">
        <f t="shared" si="0"/>
        <v>0</v>
      </c>
      <c r="H12" s="140">
        <f t="shared" si="0"/>
        <v>0</v>
      </c>
      <c r="I12" s="140">
        <f t="shared" si="0"/>
        <v>0</v>
      </c>
      <c r="J12" s="140">
        <f t="shared" si="0"/>
        <v>0</v>
      </c>
      <c r="K12" s="140">
        <f t="shared" si="0"/>
        <v>0</v>
      </c>
      <c r="L12" s="141">
        <f>SUM(L10:L11)</f>
        <v>0</v>
      </c>
      <c r="M12" s="141">
        <f t="shared" si="0"/>
        <v>0</v>
      </c>
      <c r="N12" s="142">
        <f t="shared" si="0"/>
        <v>0</v>
      </c>
    </row>
    <row r="13" spans="1:14" ht="15.75">
      <c r="A13" s="143" t="s">
        <v>13</v>
      </c>
      <c r="B13" s="144"/>
      <c r="C13" s="145"/>
      <c r="D13" s="146"/>
      <c r="E13" s="147"/>
      <c r="F13" s="147"/>
      <c r="G13" s="147"/>
      <c r="H13" s="148"/>
      <c r="I13" s="146"/>
      <c r="J13" s="148"/>
      <c r="K13" s="149"/>
      <c r="L13" s="150"/>
      <c r="M13" s="150"/>
      <c r="N13" s="216"/>
    </row>
    <row r="14" spans="1:14" ht="15.75">
      <c r="A14" s="134" t="s">
        <v>107</v>
      </c>
      <c r="B14" s="151"/>
      <c r="C14" s="197"/>
      <c r="D14" s="198"/>
      <c r="E14" s="199"/>
      <c r="F14" s="199"/>
      <c r="G14" s="199"/>
      <c r="H14" s="198"/>
      <c r="I14" s="198"/>
      <c r="J14" s="200"/>
      <c r="K14" s="201"/>
      <c r="L14" s="202"/>
      <c r="M14" s="202"/>
      <c r="N14" s="217"/>
    </row>
    <row r="15" spans="1:14" ht="15.75">
      <c r="A15" s="125">
        <f>1+A12</f>
        <v>6</v>
      </c>
      <c r="B15" s="152" t="s">
        <v>108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212">
        <f>IF(SUM(C15:M15)&lt;&gt;0,SUM(C15:M15),)</f>
        <v>0</v>
      </c>
    </row>
    <row r="16" spans="1:14" ht="16.5" thickBot="1">
      <c r="A16" s="137">
        <f>1+A15</f>
        <v>7</v>
      </c>
      <c r="B16" s="153" t="s">
        <v>69</v>
      </c>
      <c r="C16" s="195"/>
      <c r="D16" s="195"/>
      <c r="E16" s="195"/>
      <c r="F16" s="195"/>
      <c r="G16" s="195"/>
      <c r="H16" s="195"/>
      <c r="I16" s="193"/>
      <c r="J16" s="193"/>
      <c r="K16" s="193"/>
      <c r="L16" s="194"/>
      <c r="M16" s="194"/>
      <c r="N16" s="212">
        <f>IF(SUM(C16:M16)&lt;&gt;0,SUM(C16:M16),)</f>
        <v>0</v>
      </c>
    </row>
    <row r="17" spans="1:15" ht="16.5" thickTop="1">
      <c r="A17" s="154">
        <f>1+A16</f>
        <v>8</v>
      </c>
      <c r="B17" s="151" t="s">
        <v>109</v>
      </c>
      <c r="C17" s="155">
        <f aca="true" t="shared" si="1" ref="C17:N17">SUM(C15:C16)</f>
        <v>0</v>
      </c>
      <c r="D17" s="155">
        <f t="shared" si="1"/>
        <v>0</v>
      </c>
      <c r="E17" s="155">
        <f t="shared" si="1"/>
        <v>0</v>
      </c>
      <c r="F17" s="155">
        <f t="shared" si="1"/>
        <v>0</v>
      </c>
      <c r="G17" s="155">
        <f t="shared" si="1"/>
        <v>0</v>
      </c>
      <c r="H17" s="155">
        <f t="shared" si="1"/>
        <v>0</v>
      </c>
      <c r="I17" s="156">
        <f t="shared" si="1"/>
        <v>0</v>
      </c>
      <c r="J17" s="156">
        <f t="shared" si="1"/>
        <v>0</v>
      </c>
      <c r="K17" s="156">
        <f t="shared" si="1"/>
        <v>0</v>
      </c>
      <c r="L17" s="157">
        <f>SUM(L15:L16)</f>
        <v>0</v>
      </c>
      <c r="M17" s="157">
        <f t="shared" si="1"/>
        <v>0</v>
      </c>
      <c r="N17" s="158">
        <f t="shared" si="1"/>
        <v>0</v>
      </c>
      <c r="O17" s="159"/>
    </row>
    <row r="18" spans="1:15" ht="15.75">
      <c r="A18" s="160">
        <f>1+A17</f>
        <v>9</v>
      </c>
      <c r="B18" s="161" t="s">
        <v>110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212">
        <f>IF(SUM(C18:M18)&lt;&gt;0,SUM(C18:M18),)</f>
        <v>0</v>
      </c>
      <c r="O18" s="159"/>
    </row>
    <row r="19" spans="1:14" ht="16.5" thickBot="1">
      <c r="A19" s="162">
        <f>1+A18</f>
        <v>10</v>
      </c>
      <c r="B19" s="163" t="s">
        <v>111</v>
      </c>
      <c r="C19" s="203"/>
      <c r="D19" s="203"/>
      <c r="E19" s="203"/>
      <c r="F19" s="203"/>
      <c r="G19" s="203"/>
      <c r="H19" s="203"/>
      <c r="I19" s="195"/>
      <c r="J19" s="195"/>
      <c r="K19" s="195"/>
      <c r="L19" s="196"/>
      <c r="M19" s="196"/>
      <c r="N19" s="215">
        <f>IF(SUM(C19:M19)&lt;&gt;0,SUM(C19:M19),)</f>
        <v>0</v>
      </c>
    </row>
    <row r="20" spans="1:14" ht="16.5" thickTop="1">
      <c r="A20" s="164">
        <f>1+A19</f>
        <v>11</v>
      </c>
      <c r="B20" s="208" t="s">
        <v>71</v>
      </c>
      <c r="C20" s="165">
        <f aca="true" t="shared" si="2" ref="C20:N20">SUM(C17:C19)</f>
        <v>0</v>
      </c>
      <c r="D20" s="165">
        <f t="shared" si="2"/>
        <v>0</v>
      </c>
      <c r="E20" s="165">
        <f t="shared" si="2"/>
        <v>0</v>
      </c>
      <c r="F20" s="165">
        <f t="shared" si="2"/>
        <v>0</v>
      </c>
      <c r="G20" s="165">
        <f t="shared" si="2"/>
        <v>0</v>
      </c>
      <c r="H20" s="165">
        <f t="shared" si="2"/>
        <v>0</v>
      </c>
      <c r="I20" s="165">
        <f t="shared" si="2"/>
        <v>0</v>
      </c>
      <c r="J20" s="165">
        <f t="shared" si="2"/>
        <v>0</v>
      </c>
      <c r="K20" s="165">
        <f t="shared" si="2"/>
        <v>0</v>
      </c>
      <c r="L20" s="166">
        <f>SUM(L17:L19)</f>
        <v>0</v>
      </c>
      <c r="M20" s="166">
        <f t="shared" si="2"/>
        <v>0</v>
      </c>
      <c r="N20" s="167">
        <f t="shared" si="2"/>
        <v>0</v>
      </c>
    </row>
    <row r="21" spans="1:14" ht="15.75">
      <c r="A21" s="168"/>
      <c r="B21" s="209"/>
      <c r="C21" s="169"/>
      <c r="D21" s="169"/>
      <c r="E21" s="169"/>
      <c r="F21" s="169"/>
      <c r="G21" s="169"/>
      <c r="H21" s="169"/>
      <c r="I21" s="169"/>
      <c r="J21" s="169"/>
      <c r="K21" s="169"/>
      <c r="L21" s="170"/>
      <c r="M21" s="170"/>
      <c r="N21" s="218"/>
    </row>
    <row r="22" spans="1:14" ht="15.75">
      <c r="A22" s="171" t="s">
        <v>77</v>
      </c>
      <c r="B22" s="210"/>
      <c r="C22" s="204"/>
      <c r="D22" s="204"/>
      <c r="E22" s="204"/>
      <c r="F22" s="204"/>
      <c r="G22" s="204"/>
      <c r="H22" s="204"/>
      <c r="I22" s="204"/>
      <c r="J22" s="204"/>
      <c r="K22" s="204"/>
      <c r="L22" s="205"/>
      <c r="M22" s="205"/>
      <c r="N22" s="175"/>
    </row>
    <row r="23" spans="1:14" ht="15.75">
      <c r="A23" s="172">
        <f>1+A20</f>
        <v>12</v>
      </c>
      <c r="B23" s="211" t="s">
        <v>112</v>
      </c>
      <c r="C23" s="173">
        <f aca="true" t="shared" si="3" ref="C23:N23">C12-C20</f>
        <v>0</v>
      </c>
      <c r="D23" s="173">
        <f t="shared" si="3"/>
        <v>0</v>
      </c>
      <c r="E23" s="173">
        <f t="shared" si="3"/>
        <v>0</v>
      </c>
      <c r="F23" s="173">
        <f t="shared" si="3"/>
        <v>0</v>
      </c>
      <c r="G23" s="173">
        <f t="shared" si="3"/>
        <v>0</v>
      </c>
      <c r="H23" s="173">
        <f t="shared" si="3"/>
        <v>0</v>
      </c>
      <c r="I23" s="173">
        <f t="shared" si="3"/>
        <v>0</v>
      </c>
      <c r="J23" s="173">
        <f t="shared" si="3"/>
        <v>0</v>
      </c>
      <c r="K23" s="173">
        <f t="shared" si="3"/>
        <v>0</v>
      </c>
      <c r="L23" s="174">
        <f>L12-L20</f>
        <v>0</v>
      </c>
      <c r="M23" s="174">
        <f t="shared" si="3"/>
        <v>0</v>
      </c>
      <c r="N23" s="175">
        <f t="shared" si="3"/>
        <v>0</v>
      </c>
    </row>
    <row r="24" spans="1:14" ht="16.5" thickBot="1">
      <c r="A24" s="176">
        <f>1+A23</f>
        <v>13</v>
      </c>
      <c r="B24" s="177" t="s">
        <v>113</v>
      </c>
      <c r="C24" s="195">
        <v>0</v>
      </c>
      <c r="D24" s="195"/>
      <c r="E24" s="195"/>
      <c r="F24" s="195"/>
      <c r="G24" s="195"/>
      <c r="H24" s="195"/>
      <c r="I24" s="195"/>
      <c r="J24" s="195"/>
      <c r="K24" s="195"/>
      <c r="L24" s="196"/>
      <c r="M24" s="196"/>
      <c r="N24" s="219">
        <f>IF(SUM(C24:M24)&lt;&gt;0,SUM(C24:M24),)</f>
        <v>0</v>
      </c>
    </row>
    <row r="25" spans="1:14" ht="20.25" customHeight="1" thickTop="1">
      <c r="A25" s="164">
        <f>1+A24</f>
        <v>14</v>
      </c>
      <c r="B25" s="207" t="s">
        <v>77</v>
      </c>
      <c r="C25" s="178">
        <f aca="true" t="shared" si="4" ref="C25:N25">+C23-C24</f>
        <v>0</v>
      </c>
      <c r="D25" s="178">
        <f t="shared" si="4"/>
        <v>0</v>
      </c>
      <c r="E25" s="178">
        <f t="shared" si="4"/>
        <v>0</v>
      </c>
      <c r="F25" s="178">
        <f t="shared" si="4"/>
        <v>0</v>
      </c>
      <c r="G25" s="178">
        <f t="shared" si="4"/>
        <v>0</v>
      </c>
      <c r="H25" s="178">
        <f t="shared" si="4"/>
        <v>0</v>
      </c>
      <c r="I25" s="178">
        <f t="shared" si="4"/>
        <v>0</v>
      </c>
      <c r="J25" s="178">
        <f t="shared" si="4"/>
        <v>0</v>
      </c>
      <c r="K25" s="178">
        <f t="shared" si="4"/>
        <v>0</v>
      </c>
      <c r="L25" s="179">
        <f>+L23-L24</f>
        <v>0</v>
      </c>
      <c r="M25" s="179">
        <f t="shared" si="4"/>
        <v>0</v>
      </c>
      <c r="N25" s="180">
        <f t="shared" si="4"/>
        <v>0</v>
      </c>
    </row>
    <row r="26" spans="1:14" ht="15.75">
      <c r="A26" s="238" t="s">
        <v>13</v>
      </c>
      <c r="B26" s="239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</row>
    <row r="27" spans="1:14" ht="18.75">
      <c r="A27" s="241"/>
      <c r="B27" s="182">
        <f>IF(+'A-MCO Info'!$C$5&lt;&gt;"",'A-MCO Info'!$C$5,"")</f>
      </c>
      <c r="C27" s="242">
        <f>IF(C$1&lt;&gt;"",C$1,"")</f>
      </c>
      <c r="D27" s="242"/>
      <c r="E27" s="242"/>
      <c r="F27" s="243"/>
      <c r="G27" s="243"/>
      <c r="H27" s="243"/>
      <c r="N27" s="244"/>
    </row>
    <row r="28" spans="1:14" ht="20.25">
      <c r="A28" s="335" t="s">
        <v>178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</row>
    <row r="29" spans="1:14" ht="20.25">
      <c r="A29" s="334" t="s">
        <v>114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</row>
    <row r="30" spans="1:14" ht="15.75">
      <c r="A30" s="110" t="s">
        <v>13</v>
      </c>
      <c r="B30" s="111"/>
      <c r="C30" s="112" t="s">
        <v>82</v>
      </c>
      <c r="D30" s="112" t="s">
        <v>83</v>
      </c>
      <c r="E30" s="112" t="s">
        <v>84</v>
      </c>
      <c r="F30" s="112" t="s">
        <v>85</v>
      </c>
      <c r="G30" s="112" t="s">
        <v>86</v>
      </c>
      <c r="H30" s="112" t="s">
        <v>87</v>
      </c>
      <c r="I30" s="112" t="s">
        <v>88</v>
      </c>
      <c r="J30" s="112" t="s">
        <v>89</v>
      </c>
      <c r="K30" s="112" t="s">
        <v>90</v>
      </c>
      <c r="L30" s="113" t="s">
        <v>91</v>
      </c>
      <c r="M30" s="113" t="s">
        <v>262</v>
      </c>
      <c r="N30" s="114" t="s">
        <v>264</v>
      </c>
    </row>
    <row r="31" spans="1:14" ht="63">
      <c r="A31" s="115"/>
      <c r="B31" s="116"/>
      <c r="C31" s="117" t="s">
        <v>92</v>
      </c>
      <c r="D31" s="118" t="s">
        <v>93</v>
      </c>
      <c r="E31" s="119" t="s">
        <v>94</v>
      </c>
      <c r="F31" s="117" t="s">
        <v>95</v>
      </c>
      <c r="G31" s="117" t="s">
        <v>96</v>
      </c>
      <c r="H31" s="120" t="s">
        <v>97</v>
      </c>
      <c r="I31" s="121" t="s">
        <v>98</v>
      </c>
      <c r="J31" s="118" t="s">
        <v>99</v>
      </c>
      <c r="K31" s="122" t="s">
        <v>100</v>
      </c>
      <c r="L31" s="122" t="s">
        <v>101</v>
      </c>
      <c r="M31" s="122" t="s">
        <v>263</v>
      </c>
      <c r="N31" s="206" t="s">
        <v>102</v>
      </c>
    </row>
    <row r="32" spans="1:14" ht="15.75">
      <c r="A32" s="123">
        <v>1</v>
      </c>
      <c r="B32" s="124" t="s">
        <v>103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5"/>
      <c r="M32" s="185"/>
      <c r="N32" s="212">
        <f>IF(SUM(C32:M32)&lt;&gt;0,SUM(C32:M32),)</f>
        <v>0</v>
      </c>
    </row>
    <row r="33" spans="1:14" ht="15.75">
      <c r="A33" s="125">
        <v>2</v>
      </c>
      <c r="B33" s="126" t="s">
        <v>0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7"/>
      <c r="M33" s="187"/>
      <c r="N33" s="212">
        <f>IF(SUM(C33:M33)&lt;&gt;0,SUM(C33:M33),)</f>
        <v>0</v>
      </c>
    </row>
    <row r="34" spans="1:14" ht="15.75">
      <c r="A34" s="127"/>
      <c r="B34" s="128"/>
      <c r="C34" s="129"/>
      <c r="D34" s="130"/>
      <c r="E34" s="130"/>
      <c r="F34" s="130"/>
      <c r="G34" s="130"/>
      <c r="H34" s="130"/>
      <c r="I34" s="130"/>
      <c r="J34" s="131"/>
      <c r="K34" s="132"/>
      <c r="L34" s="133"/>
      <c r="M34" s="133"/>
      <c r="N34" s="213">
        <f>IF(SUM(C34:M34)&lt;&gt;0,SUM(C34:M34),"")</f>
      </c>
    </row>
    <row r="35" spans="1:14" ht="15.75">
      <c r="A35" s="134" t="s">
        <v>104</v>
      </c>
      <c r="B35" s="135"/>
      <c r="C35" s="188"/>
      <c r="D35" s="189"/>
      <c r="E35" s="189"/>
      <c r="F35" s="189"/>
      <c r="G35" s="189"/>
      <c r="H35" s="189"/>
      <c r="I35" s="189"/>
      <c r="J35" s="190"/>
      <c r="K35" s="191"/>
      <c r="L35" s="192"/>
      <c r="M35" s="192"/>
      <c r="N35" s="214">
        <f>IF(SUM(C35:M35)&lt;&gt;0,SUM(C35:M35),"")</f>
      </c>
    </row>
    <row r="36" spans="1:14" ht="15.75">
      <c r="A36" s="125">
        <v>3</v>
      </c>
      <c r="B36" s="136" t="s">
        <v>105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4"/>
      <c r="M36" s="194"/>
      <c r="N36" s="212">
        <f>IF(SUM(C36:M36)&lt;&gt;0,SUM(C36:M36),)</f>
        <v>0</v>
      </c>
    </row>
    <row r="37" spans="1:14" ht="16.5" thickBot="1">
      <c r="A37" s="137">
        <f>1+A36</f>
        <v>4</v>
      </c>
      <c r="B37" s="138" t="s">
        <v>66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6"/>
      <c r="M37" s="196"/>
      <c r="N37" s="215">
        <f>IF(SUM(C37:M37)&lt;&gt;0,SUM(C37:M37),)</f>
        <v>0</v>
      </c>
    </row>
    <row r="38" spans="1:14" ht="16.5" thickTop="1">
      <c r="A38" s="139">
        <f>1+A37</f>
        <v>5</v>
      </c>
      <c r="B38" s="207" t="s">
        <v>106</v>
      </c>
      <c r="C38" s="140">
        <f aca="true" t="shared" si="5" ref="C38:N38">SUM(C36:C37)</f>
        <v>0</v>
      </c>
      <c r="D38" s="140">
        <f t="shared" si="5"/>
        <v>0</v>
      </c>
      <c r="E38" s="140">
        <f t="shared" si="5"/>
        <v>0</v>
      </c>
      <c r="F38" s="140">
        <f t="shared" si="5"/>
        <v>0</v>
      </c>
      <c r="G38" s="140">
        <f t="shared" si="5"/>
        <v>0</v>
      </c>
      <c r="H38" s="140">
        <f t="shared" si="5"/>
        <v>0</v>
      </c>
      <c r="I38" s="140">
        <f t="shared" si="5"/>
        <v>0</v>
      </c>
      <c r="J38" s="140">
        <f t="shared" si="5"/>
        <v>0</v>
      </c>
      <c r="K38" s="140">
        <f t="shared" si="5"/>
        <v>0</v>
      </c>
      <c r="L38" s="141">
        <f>SUM(L36:L37)</f>
        <v>0</v>
      </c>
      <c r="M38" s="141">
        <f t="shared" si="5"/>
        <v>0</v>
      </c>
      <c r="N38" s="142">
        <f t="shared" si="5"/>
        <v>0</v>
      </c>
    </row>
    <row r="39" spans="1:14" ht="15.75">
      <c r="A39" s="143" t="s">
        <v>13</v>
      </c>
      <c r="B39" s="144"/>
      <c r="C39" s="145"/>
      <c r="D39" s="146"/>
      <c r="E39" s="147"/>
      <c r="F39" s="147"/>
      <c r="G39" s="147"/>
      <c r="H39" s="148"/>
      <c r="I39" s="146"/>
      <c r="J39" s="148"/>
      <c r="K39" s="149"/>
      <c r="L39" s="150"/>
      <c r="M39" s="150"/>
      <c r="N39" s="216"/>
    </row>
    <row r="40" spans="1:14" ht="15.75">
      <c r="A40" s="134" t="s">
        <v>107</v>
      </c>
      <c r="B40" s="151"/>
      <c r="C40" s="197"/>
      <c r="D40" s="198"/>
      <c r="E40" s="199"/>
      <c r="F40" s="199"/>
      <c r="G40" s="199"/>
      <c r="H40" s="198"/>
      <c r="I40" s="198"/>
      <c r="J40" s="200"/>
      <c r="K40" s="201"/>
      <c r="L40" s="202"/>
      <c r="M40" s="202"/>
      <c r="N40" s="217"/>
    </row>
    <row r="41" spans="1:14" ht="15.75">
      <c r="A41" s="125">
        <f>1+A38</f>
        <v>6</v>
      </c>
      <c r="B41" s="152" t="s">
        <v>108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4"/>
      <c r="M41" s="194"/>
      <c r="N41" s="212">
        <f>IF(SUM(C41:M41)&lt;&gt;0,SUM(C41:M41),)</f>
        <v>0</v>
      </c>
    </row>
    <row r="42" spans="1:14" ht="16.5" thickBot="1">
      <c r="A42" s="137">
        <f>1+A41</f>
        <v>7</v>
      </c>
      <c r="B42" s="153" t="s">
        <v>69</v>
      </c>
      <c r="C42" s="195"/>
      <c r="D42" s="195"/>
      <c r="E42" s="195"/>
      <c r="F42" s="195"/>
      <c r="G42" s="195"/>
      <c r="H42" s="195"/>
      <c r="I42" s="193"/>
      <c r="J42" s="193"/>
      <c r="K42" s="193"/>
      <c r="L42" s="194"/>
      <c r="M42" s="194"/>
      <c r="N42" s="212">
        <f>IF(SUM(C42:M42)&lt;&gt;0,SUM(C42:M42),)</f>
        <v>0</v>
      </c>
    </row>
    <row r="43" spans="1:14" ht="16.5" thickTop="1">
      <c r="A43" s="154">
        <f>1+A42</f>
        <v>8</v>
      </c>
      <c r="B43" s="151" t="s">
        <v>109</v>
      </c>
      <c r="C43" s="155">
        <f aca="true" t="shared" si="6" ref="C43:N43">SUM(C41:C42)</f>
        <v>0</v>
      </c>
      <c r="D43" s="155">
        <f t="shared" si="6"/>
        <v>0</v>
      </c>
      <c r="E43" s="155">
        <f t="shared" si="6"/>
        <v>0</v>
      </c>
      <c r="F43" s="155">
        <f t="shared" si="6"/>
        <v>0</v>
      </c>
      <c r="G43" s="155">
        <f t="shared" si="6"/>
        <v>0</v>
      </c>
      <c r="H43" s="155">
        <f t="shared" si="6"/>
        <v>0</v>
      </c>
      <c r="I43" s="156">
        <f t="shared" si="6"/>
        <v>0</v>
      </c>
      <c r="J43" s="156">
        <f t="shared" si="6"/>
        <v>0</v>
      </c>
      <c r="K43" s="156">
        <f t="shared" si="6"/>
        <v>0</v>
      </c>
      <c r="L43" s="157">
        <f>SUM(L41:L42)</f>
        <v>0</v>
      </c>
      <c r="M43" s="157">
        <f t="shared" si="6"/>
        <v>0</v>
      </c>
      <c r="N43" s="158">
        <f t="shared" si="6"/>
        <v>0</v>
      </c>
    </row>
    <row r="44" spans="1:14" ht="15.75">
      <c r="A44" s="160">
        <f>1+A43</f>
        <v>9</v>
      </c>
      <c r="B44" s="161" t="s">
        <v>110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4"/>
      <c r="M44" s="194"/>
      <c r="N44" s="212">
        <f>IF(SUM(C44:M44)&lt;&gt;0,SUM(C44:M44),)</f>
        <v>0</v>
      </c>
    </row>
    <row r="45" spans="1:14" ht="16.5" thickBot="1">
      <c r="A45" s="162">
        <f>1+A44</f>
        <v>10</v>
      </c>
      <c r="B45" s="163" t="s">
        <v>111</v>
      </c>
      <c r="C45" s="203"/>
      <c r="D45" s="203"/>
      <c r="E45" s="203"/>
      <c r="F45" s="203"/>
      <c r="G45" s="203"/>
      <c r="H45" s="203"/>
      <c r="I45" s="195"/>
      <c r="J45" s="195"/>
      <c r="K45" s="195"/>
      <c r="L45" s="196"/>
      <c r="M45" s="196"/>
      <c r="N45" s="215">
        <f>IF(SUM(C45:M45)&lt;&gt;0,SUM(C45:M45),)</f>
        <v>0</v>
      </c>
    </row>
    <row r="46" spans="1:14" ht="16.5" thickTop="1">
      <c r="A46" s="164">
        <f>1+A45</f>
        <v>11</v>
      </c>
      <c r="B46" s="208" t="s">
        <v>71</v>
      </c>
      <c r="C46" s="165">
        <f aca="true" t="shared" si="7" ref="C46:N46">SUM(C43:C45)</f>
        <v>0</v>
      </c>
      <c r="D46" s="165">
        <f t="shared" si="7"/>
        <v>0</v>
      </c>
      <c r="E46" s="165">
        <f t="shared" si="7"/>
        <v>0</v>
      </c>
      <c r="F46" s="165">
        <f t="shared" si="7"/>
        <v>0</v>
      </c>
      <c r="G46" s="165">
        <f t="shared" si="7"/>
        <v>0</v>
      </c>
      <c r="H46" s="165">
        <f t="shared" si="7"/>
        <v>0</v>
      </c>
      <c r="I46" s="165">
        <f t="shared" si="7"/>
        <v>0</v>
      </c>
      <c r="J46" s="165">
        <f t="shared" si="7"/>
        <v>0</v>
      </c>
      <c r="K46" s="165">
        <f t="shared" si="7"/>
        <v>0</v>
      </c>
      <c r="L46" s="166">
        <f>SUM(L43:L45)</f>
        <v>0</v>
      </c>
      <c r="M46" s="166">
        <f t="shared" si="7"/>
        <v>0</v>
      </c>
      <c r="N46" s="167">
        <f t="shared" si="7"/>
        <v>0</v>
      </c>
    </row>
    <row r="47" spans="1:14" ht="15.75">
      <c r="A47" s="168"/>
      <c r="B47" s="209"/>
      <c r="C47" s="169"/>
      <c r="D47" s="169"/>
      <c r="E47" s="169"/>
      <c r="F47" s="169"/>
      <c r="G47" s="169"/>
      <c r="H47" s="169"/>
      <c r="I47" s="169"/>
      <c r="J47" s="169"/>
      <c r="K47" s="169"/>
      <c r="L47" s="170"/>
      <c r="M47" s="170"/>
      <c r="N47" s="218"/>
    </row>
    <row r="48" spans="1:14" ht="15.75">
      <c r="A48" s="171" t="s">
        <v>77</v>
      </c>
      <c r="B48" s="210"/>
      <c r="C48" s="204"/>
      <c r="D48" s="204"/>
      <c r="E48" s="204"/>
      <c r="F48" s="204"/>
      <c r="G48" s="204"/>
      <c r="H48" s="204"/>
      <c r="I48" s="204"/>
      <c r="J48" s="204"/>
      <c r="K48" s="204"/>
      <c r="L48" s="205"/>
      <c r="M48" s="205"/>
      <c r="N48" s="175"/>
    </row>
    <row r="49" spans="1:14" ht="15.75">
      <c r="A49" s="172">
        <f>1+A46</f>
        <v>12</v>
      </c>
      <c r="B49" s="211" t="s">
        <v>112</v>
      </c>
      <c r="C49" s="173">
        <f aca="true" t="shared" si="8" ref="C49:N49">C38-C46</f>
        <v>0</v>
      </c>
      <c r="D49" s="173">
        <f t="shared" si="8"/>
        <v>0</v>
      </c>
      <c r="E49" s="173">
        <f t="shared" si="8"/>
        <v>0</v>
      </c>
      <c r="F49" s="173">
        <f t="shared" si="8"/>
        <v>0</v>
      </c>
      <c r="G49" s="173">
        <f t="shared" si="8"/>
        <v>0</v>
      </c>
      <c r="H49" s="173">
        <f t="shared" si="8"/>
        <v>0</v>
      </c>
      <c r="I49" s="173">
        <f t="shared" si="8"/>
        <v>0</v>
      </c>
      <c r="J49" s="173">
        <f t="shared" si="8"/>
        <v>0</v>
      </c>
      <c r="K49" s="173">
        <f t="shared" si="8"/>
        <v>0</v>
      </c>
      <c r="L49" s="174">
        <f>L38-L46</f>
        <v>0</v>
      </c>
      <c r="M49" s="174">
        <f t="shared" si="8"/>
        <v>0</v>
      </c>
      <c r="N49" s="175">
        <f t="shared" si="8"/>
        <v>0</v>
      </c>
    </row>
    <row r="50" spans="1:14" ht="16.5" thickBot="1">
      <c r="A50" s="176">
        <f>1+A49</f>
        <v>13</v>
      </c>
      <c r="B50" s="177" t="s">
        <v>113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6"/>
      <c r="M50" s="196"/>
      <c r="N50" s="219">
        <f>IF(SUM(C50:M50)&lt;&gt;0,SUM(C50:M50),)</f>
        <v>0</v>
      </c>
    </row>
    <row r="51" spans="1:14" ht="16.5" thickTop="1">
      <c r="A51" s="164">
        <f>1+A50</f>
        <v>14</v>
      </c>
      <c r="B51" s="207" t="s">
        <v>77</v>
      </c>
      <c r="C51" s="178">
        <f aca="true" t="shared" si="9" ref="C51:N51">+C49-C50</f>
        <v>0</v>
      </c>
      <c r="D51" s="178">
        <f t="shared" si="9"/>
        <v>0</v>
      </c>
      <c r="E51" s="178">
        <f t="shared" si="9"/>
        <v>0</v>
      </c>
      <c r="F51" s="178">
        <f t="shared" si="9"/>
        <v>0</v>
      </c>
      <c r="G51" s="178">
        <f t="shared" si="9"/>
        <v>0</v>
      </c>
      <c r="H51" s="178">
        <f t="shared" si="9"/>
        <v>0</v>
      </c>
      <c r="I51" s="178">
        <f t="shared" si="9"/>
        <v>0</v>
      </c>
      <c r="J51" s="178">
        <f t="shared" si="9"/>
        <v>0</v>
      </c>
      <c r="K51" s="178">
        <f t="shared" si="9"/>
        <v>0</v>
      </c>
      <c r="L51" s="179">
        <f>+L49-L50</f>
        <v>0</v>
      </c>
      <c r="M51" s="179">
        <f t="shared" si="9"/>
        <v>0</v>
      </c>
      <c r="N51" s="180">
        <f t="shared" si="9"/>
        <v>0</v>
      </c>
    </row>
    <row r="53" spans="1:14" ht="18.75">
      <c r="A53" s="241"/>
      <c r="B53" s="182">
        <f>IF(+'A-MCO Info'!$C$5&lt;&gt;"",'A-MCO Info'!$C$5,"")</f>
      </c>
      <c r="C53" s="242">
        <f>IF(C$1&lt;&gt;"",C$1,"")</f>
      </c>
      <c r="D53" s="242"/>
      <c r="E53" s="242"/>
      <c r="F53" s="243"/>
      <c r="G53" s="243"/>
      <c r="H53" s="243"/>
      <c r="N53" s="244"/>
    </row>
    <row r="54" spans="1:14" ht="20.25">
      <c r="A54" s="335" t="s">
        <v>179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</row>
    <row r="55" spans="1:14" ht="20.25">
      <c r="A55" s="336" t="s">
        <v>115</v>
      </c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</row>
    <row r="56" spans="1:14" ht="15.75">
      <c r="A56" s="110" t="s">
        <v>13</v>
      </c>
      <c r="B56" s="111"/>
      <c r="C56" s="112" t="s">
        <v>82</v>
      </c>
      <c r="D56" s="112" t="s">
        <v>83</v>
      </c>
      <c r="E56" s="112" t="s">
        <v>84</v>
      </c>
      <c r="F56" s="112" t="s">
        <v>85</v>
      </c>
      <c r="G56" s="112" t="s">
        <v>86</v>
      </c>
      <c r="H56" s="112" t="s">
        <v>87</v>
      </c>
      <c r="I56" s="112" t="s">
        <v>88</v>
      </c>
      <c r="J56" s="112" t="s">
        <v>89</v>
      </c>
      <c r="K56" s="112" t="s">
        <v>90</v>
      </c>
      <c r="L56" s="113" t="s">
        <v>91</v>
      </c>
      <c r="M56" s="113" t="s">
        <v>262</v>
      </c>
      <c r="N56" s="114" t="s">
        <v>264</v>
      </c>
    </row>
    <row r="57" spans="1:14" ht="78.75">
      <c r="A57" s="115"/>
      <c r="B57" s="116"/>
      <c r="C57" s="117" t="s">
        <v>92</v>
      </c>
      <c r="D57" s="118" t="s">
        <v>93</v>
      </c>
      <c r="E57" s="119" t="s">
        <v>94</v>
      </c>
      <c r="F57" s="117" t="s">
        <v>95</v>
      </c>
      <c r="G57" s="117" t="s">
        <v>96</v>
      </c>
      <c r="H57" s="120" t="s">
        <v>97</v>
      </c>
      <c r="I57" s="121" t="s">
        <v>98</v>
      </c>
      <c r="J57" s="118" t="s">
        <v>99</v>
      </c>
      <c r="K57" s="122" t="s">
        <v>100</v>
      </c>
      <c r="L57" s="122" t="s">
        <v>101</v>
      </c>
      <c r="M57" s="122" t="s">
        <v>263</v>
      </c>
      <c r="N57" s="206" t="s">
        <v>102</v>
      </c>
    </row>
    <row r="58" spans="1:14" ht="15.75">
      <c r="A58" s="123">
        <v>1</v>
      </c>
      <c r="B58" s="124" t="s">
        <v>103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5"/>
      <c r="M58" s="185"/>
      <c r="N58" s="212">
        <f>IF(SUM(C58:M58)&lt;&gt;0,SUM(C58:M58),)</f>
        <v>0</v>
      </c>
    </row>
    <row r="59" spans="1:14" ht="15.75">
      <c r="A59" s="125">
        <v>2</v>
      </c>
      <c r="B59" s="126" t="s">
        <v>0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7"/>
      <c r="M59" s="187"/>
      <c r="N59" s="212">
        <f>IF(SUM(C59:M59)&lt;&gt;0,SUM(C59:M59),)</f>
        <v>0</v>
      </c>
    </row>
    <row r="60" spans="1:14" ht="15.75">
      <c r="A60" s="127"/>
      <c r="B60" s="128"/>
      <c r="C60" s="129"/>
      <c r="D60" s="130"/>
      <c r="E60" s="130"/>
      <c r="F60" s="130"/>
      <c r="G60" s="130"/>
      <c r="H60" s="130"/>
      <c r="I60" s="130"/>
      <c r="J60" s="131"/>
      <c r="K60" s="132"/>
      <c r="L60" s="133"/>
      <c r="M60" s="133"/>
      <c r="N60" s="213">
        <f>IF(SUM(C60:M60)&lt;&gt;0,SUM(C60:M60),"")</f>
      </c>
    </row>
    <row r="61" spans="1:14" ht="15.75">
      <c r="A61" s="134" t="s">
        <v>104</v>
      </c>
      <c r="B61" s="135"/>
      <c r="C61" s="188"/>
      <c r="D61" s="189"/>
      <c r="E61" s="189"/>
      <c r="F61" s="189"/>
      <c r="G61" s="189"/>
      <c r="H61" s="189"/>
      <c r="I61" s="189"/>
      <c r="J61" s="190"/>
      <c r="K61" s="191"/>
      <c r="L61" s="192"/>
      <c r="M61" s="192"/>
      <c r="N61" s="214">
        <f>IF(SUM(C61:M61)&lt;&gt;0,SUM(C61:M61),"")</f>
      </c>
    </row>
    <row r="62" spans="1:14" ht="15.75">
      <c r="A62" s="125">
        <v>3</v>
      </c>
      <c r="B62" s="136" t="s">
        <v>105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4"/>
      <c r="M62" s="194"/>
      <c r="N62" s="212">
        <f>IF(SUM(C62:M62)&lt;&gt;0,SUM(C62:M62),)</f>
        <v>0</v>
      </c>
    </row>
    <row r="63" spans="1:14" ht="16.5" thickBot="1">
      <c r="A63" s="137">
        <f>1+A62</f>
        <v>4</v>
      </c>
      <c r="B63" s="138" t="s">
        <v>66</v>
      </c>
      <c r="C63" s="195"/>
      <c r="D63" s="195"/>
      <c r="E63" s="195"/>
      <c r="F63" s="195"/>
      <c r="G63" s="195"/>
      <c r="H63" s="195"/>
      <c r="I63" s="195"/>
      <c r="J63" s="195"/>
      <c r="K63" s="195"/>
      <c r="L63" s="196"/>
      <c r="M63" s="196"/>
      <c r="N63" s="215">
        <f>IF(SUM(C63:M63)&lt;&gt;0,SUM(C63:M63),)</f>
        <v>0</v>
      </c>
    </row>
    <row r="64" spans="1:14" ht="16.5" thickTop="1">
      <c r="A64" s="139">
        <f>1+A63</f>
        <v>5</v>
      </c>
      <c r="B64" s="207" t="s">
        <v>106</v>
      </c>
      <c r="C64" s="140">
        <f aca="true" t="shared" si="10" ref="C64:N64">SUM(C62:C63)</f>
        <v>0</v>
      </c>
      <c r="D64" s="140">
        <f t="shared" si="10"/>
        <v>0</v>
      </c>
      <c r="E64" s="140">
        <f t="shared" si="10"/>
        <v>0</v>
      </c>
      <c r="F64" s="140">
        <f t="shared" si="10"/>
        <v>0</v>
      </c>
      <c r="G64" s="140">
        <f t="shared" si="10"/>
        <v>0</v>
      </c>
      <c r="H64" s="140">
        <f t="shared" si="10"/>
        <v>0</v>
      </c>
      <c r="I64" s="140">
        <f t="shared" si="10"/>
        <v>0</v>
      </c>
      <c r="J64" s="140">
        <f t="shared" si="10"/>
        <v>0</v>
      </c>
      <c r="K64" s="140">
        <f t="shared" si="10"/>
        <v>0</v>
      </c>
      <c r="L64" s="141">
        <f>SUM(L62:L63)</f>
        <v>0</v>
      </c>
      <c r="M64" s="141">
        <f t="shared" si="10"/>
        <v>0</v>
      </c>
      <c r="N64" s="142">
        <f t="shared" si="10"/>
        <v>0</v>
      </c>
    </row>
    <row r="65" spans="1:14" ht="15.75">
      <c r="A65" s="143" t="s">
        <v>13</v>
      </c>
      <c r="B65" s="144"/>
      <c r="C65" s="145"/>
      <c r="D65" s="146"/>
      <c r="E65" s="147"/>
      <c r="F65" s="147"/>
      <c r="G65" s="147"/>
      <c r="H65" s="148"/>
      <c r="I65" s="146"/>
      <c r="J65" s="148"/>
      <c r="K65" s="149"/>
      <c r="L65" s="150"/>
      <c r="M65" s="150"/>
      <c r="N65" s="216"/>
    </row>
    <row r="66" spans="1:14" ht="15.75">
      <c r="A66" s="134" t="s">
        <v>107</v>
      </c>
      <c r="B66" s="151"/>
      <c r="C66" s="197"/>
      <c r="D66" s="198"/>
      <c r="E66" s="199"/>
      <c r="F66" s="199"/>
      <c r="G66" s="199"/>
      <c r="H66" s="198"/>
      <c r="I66" s="198"/>
      <c r="J66" s="200"/>
      <c r="K66" s="201"/>
      <c r="L66" s="202"/>
      <c r="M66" s="202"/>
      <c r="N66" s="217"/>
    </row>
    <row r="67" spans="1:14" ht="15.75">
      <c r="A67" s="125">
        <f>1+A64</f>
        <v>6</v>
      </c>
      <c r="B67" s="152" t="s">
        <v>108</v>
      </c>
      <c r="C67" s="193"/>
      <c r="D67" s="193"/>
      <c r="E67" s="193"/>
      <c r="F67" s="193"/>
      <c r="G67" s="193"/>
      <c r="H67" s="193"/>
      <c r="I67" s="193"/>
      <c r="J67" s="193"/>
      <c r="K67" s="193"/>
      <c r="L67" s="194"/>
      <c r="M67" s="194"/>
      <c r="N67" s="212">
        <f>IF(SUM(C67:M67)&lt;&gt;0,SUM(C67:M67),)</f>
        <v>0</v>
      </c>
    </row>
    <row r="68" spans="1:14" ht="16.5" thickBot="1">
      <c r="A68" s="137">
        <f>1+A67</f>
        <v>7</v>
      </c>
      <c r="B68" s="153" t="s">
        <v>69</v>
      </c>
      <c r="C68" s="195"/>
      <c r="D68" s="195"/>
      <c r="E68" s="195"/>
      <c r="F68" s="195"/>
      <c r="G68" s="195"/>
      <c r="H68" s="195"/>
      <c r="I68" s="193"/>
      <c r="J68" s="193"/>
      <c r="K68" s="193"/>
      <c r="L68" s="194"/>
      <c r="M68" s="194"/>
      <c r="N68" s="212">
        <f>IF(SUM(C68:M68)&lt;&gt;0,SUM(C68:M68),)</f>
        <v>0</v>
      </c>
    </row>
    <row r="69" spans="1:14" ht="16.5" thickTop="1">
      <c r="A69" s="154">
        <f>1+A68</f>
        <v>8</v>
      </c>
      <c r="B69" s="151" t="s">
        <v>109</v>
      </c>
      <c r="C69" s="155">
        <f aca="true" t="shared" si="11" ref="C69:N69">SUM(C67:C68)</f>
        <v>0</v>
      </c>
      <c r="D69" s="155">
        <f t="shared" si="11"/>
        <v>0</v>
      </c>
      <c r="E69" s="155">
        <f t="shared" si="11"/>
        <v>0</v>
      </c>
      <c r="F69" s="155">
        <f t="shared" si="11"/>
        <v>0</v>
      </c>
      <c r="G69" s="155">
        <f t="shared" si="11"/>
        <v>0</v>
      </c>
      <c r="H69" s="155">
        <f t="shared" si="11"/>
        <v>0</v>
      </c>
      <c r="I69" s="156">
        <f t="shared" si="11"/>
        <v>0</v>
      </c>
      <c r="J69" s="156">
        <f t="shared" si="11"/>
        <v>0</v>
      </c>
      <c r="K69" s="156">
        <f t="shared" si="11"/>
        <v>0</v>
      </c>
      <c r="L69" s="157">
        <f>SUM(L67:L68)</f>
        <v>0</v>
      </c>
      <c r="M69" s="157">
        <f t="shared" si="11"/>
        <v>0</v>
      </c>
      <c r="N69" s="158">
        <f t="shared" si="11"/>
        <v>0</v>
      </c>
    </row>
    <row r="70" spans="1:14" ht="15.75">
      <c r="A70" s="160">
        <f>1+A69</f>
        <v>9</v>
      </c>
      <c r="B70" s="161" t="s">
        <v>110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4"/>
      <c r="M70" s="194"/>
      <c r="N70" s="212">
        <f>IF(SUM(C70:M70)&lt;&gt;0,SUM(C70:M70),)</f>
        <v>0</v>
      </c>
    </row>
    <row r="71" spans="1:14" ht="16.5" thickBot="1">
      <c r="A71" s="162">
        <f>1+A70</f>
        <v>10</v>
      </c>
      <c r="B71" s="163" t="s">
        <v>111</v>
      </c>
      <c r="C71" s="203"/>
      <c r="D71" s="203"/>
      <c r="E71" s="203"/>
      <c r="F71" s="203"/>
      <c r="G71" s="203"/>
      <c r="H71" s="203"/>
      <c r="I71" s="195"/>
      <c r="J71" s="195"/>
      <c r="K71" s="195"/>
      <c r="L71" s="196"/>
      <c r="M71" s="196"/>
      <c r="N71" s="215">
        <f>IF(SUM(C71:M71)&lt;&gt;0,SUM(C71:M71),)</f>
        <v>0</v>
      </c>
    </row>
    <row r="72" spans="1:14" ht="16.5" thickTop="1">
      <c r="A72" s="164">
        <f>1+A71</f>
        <v>11</v>
      </c>
      <c r="B72" s="208" t="s">
        <v>71</v>
      </c>
      <c r="C72" s="165">
        <f aca="true" t="shared" si="12" ref="C72:N72">SUM(C69:C71)</f>
        <v>0</v>
      </c>
      <c r="D72" s="165">
        <f t="shared" si="12"/>
        <v>0</v>
      </c>
      <c r="E72" s="165">
        <f t="shared" si="12"/>
        <v>0</v>
      </c>
      <c r="F72" s="165">
        <f t="shared" si="12"/>
        <v>0</v>
      </c>
      <c r="G72" s="165">
        <f t="shared" si="12"/>
        <v>0</v>
      </c>
      <c r="H72" s="165">
        <f t="shared" si="12"/>
        <v>0</v>
      </c>
      <c r="I72" s="165">
        <f t="shared" si="12"/>
        <v>0</v>
      </c>
      <c r="J72" s="165">
        <f t="shared" si="12"/>
        <v>0</v>
      </c>
      <c r="K72" s="165">
        <f t="shared" si="12"/>
        <v>0</v>
      </c>
      <c r="L72" s="166">
        <f>SUM(L69:L71)</f>
        <v>0</v>
      </c>
      <c r="M72" s="166">
        <f t="shared" si="12"/>
        <v>0</v>
      </c>
      <c r="N72" s="167">
        <f t="shared" si="12"/>
        <v>0</v>
      </c>
    </row>
    <row r="73" spans="1:14" ht="15.75">
      <c r="A73" s="168"/>
      <c r="B73" s="209"/>
      <c r="C73" s="169"/>
      <c r="D73" s="169"/>
      <c r="E73" s="169"/>
      <c r="F73" s="169"/>
      <c r="G73" s="169"/>
      <c r="H73" s="169"/>
      <c r="I73" s="169"/>
      <c r="J73" s="169"/>
      <c r="K73" s="169"/>
      <c r="L73" s="170"/>
      <c r="M73" s="170"/>
      <c r="N73" s="218"/>
    </row>
    <row r="74" spans="1:14" ht="15.75">
      <c r="A74" s="171" t="s">
        <v>77</v>
      </c>
      <c r="B74" s="210"/>
      <c r="C74" s="204"/>
      <c r="D74" s="204"/>
      <c r="E74" s="204"/>
      <c r="F74" s="204"/>
      <c r="G74" s="204"/>
      <c r="H74" s="204"/>
      <c r="I74" s="204"/>
      <c r="J74" s="204"/>
      <c r="K74" s="204"/>
      <c r="L74" s="205"/>
      <c r="M74" s="205"/>
      <c r="N74" s="175"/>
    </row>
    <row r="75" spans="1:14" ht="15.75">
      <c r="A75" s="172">
        <f>1+A72</f>
        <v>12</v>
      </c>
      <c r="B75" s="211" t="s">
        <v>112</v>
      </c>
      <c r="C75" s="173">
        <f aca="true" t="shared" si="13" ref="C75:N75">C64-C72</f>
        <v>0</v>
      </c>
      <c r="D75" s="173">
        <f t="shared" si="13"/>
        <v>0</v>
      </c>
      <c r="E75" s="173">
        <f t="shared" si="13"/>
        <v>0</v>
      </c>
      <c r="F75" s="173">
        <f t="shared" si="13"/>
        <v>0</v>
      </c>
      <c r="G75" s="173">
        <f t="shared" si="13"/>
        <v>0</v>
      </c>
      <c r="H75" s="173">
        <f t="shared" si="13"/>
        <v>0</v>
      </c>
      <c r="I75" s="173">
        <f t="shared" si="13"/>
        <v>0</v>
      </c>
      <c r="J75" s="173">
        <f t="shared" si="13"/>
        <v>0</v>
      </c>
      <c r="K75" s="173">
        <f t="shared" si="13"/>
        <v>0</v>
      </c>
      <c r="L75" s="174">
        <f>L64-L72</f>
        <v>0</v>
      </c>
      <c r="M75" s="174">
        <f t="shared" si="13"/>
        <v>0</v>
      </c>
      <c r="N75" s="175">
        <f t="shared" si="13"/>
        <v>0</v>
      </c>
    </row>
    <row r="76" spans="1:14" ht="16.5" thickBot="1">
      <c r="A76" s="176">
        <f>1+A75</f>
        <v>13</v>
      </c>
      <c r="B76" s="177" t="s">
        <v>113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6"/>
      <c r="M76" s="196"/>
      <c r="N76" s="219">
        <f>IF(SUM(C76:M76)&lt;&gt;0,SUM(C76:M76),)</f>
        <v>0</v>
      </c>
    </row>
    <row r="77" spans="1:14" ht="16.5" thickTop="1">
      <c r="A77" s="164">
        <f>1+A76</f>
        <v>14</v>
      </c>
      <c r="B77" s="207" t="s">
        <v>77</v>
      </c>
      <c r="C77" s="178">
        <f aca="true" t="shared" si="14" ref="C77:N77">+C75-C76</f>
        <v>0</v>
      </c>
      <c r="D77" s="178">
        <f t="shared" si="14"/>
        <v>0</v>
      </c>
      <c r="E77" s="178">
        <f t="shared" si="14"/>
        <v>0</v>
      </c>
      <c r="F77" s="178">
        <f t="shared" si="14"/>
        <v>0</v>
      </c>
      <c r="G77" s="178">
        <f t="shared" si="14"/>
        <v>0</v>
      </c>
      <c r="H77" s="178">
        <f t="shared" si="14"/>
        <v>0</v>
      </c>
      <c r="I77" s="178">
        <f t="shared" si="14"/>
        <v>0</v>
      </c>
      <c r="J77" s="178">
        <f t="shared" si="14"/>
        <v>0</v>
      </c>
      <c r="K77" s="178">
        <f t="shared" si="14"/>
        <v>0</v>
      </c>
      <c r="L77" s="179">
        <f>+L75-L76</f>
        <v>0</v>
      </c>
      <c r="M77" s="179">
        <f t="shared" si="14"/>
        <v>0</v>
      </c>
      <c r="N77" s="180">
        <f t="shared" si="14"/>
        <v>0</v>
      </c>
    </row>
    <row r="78" ht="15">
      <c r="B78" s="236"/>
    </row>
  </sheetData>
  <sheetProtection selectLockedCells="1"/>
  <mergeCells count="6">
    <mergeCell ref="A29:N29"/>
    <mergeCell ref="A54:N54"/>
    <mergeCell ref="A55:N55"/>
    <mergeCell ref="A2:N2"/>
    <mergeCell ref="A3:N3"/>
    <mergeCell ref="A28:N28"/>
  </mergeCells>
  <printOptions horizontalCentered="1"/>
  <pageMargins left="0.25" right="0.25" top="0.5" bottom="0.25" header="0.5" footer="0.25"/>
  <pageSetup fitToHeight="0" fitToWidth="1" horizontalDpi="600" verticalDpi="600" orientation="landscape" scale="58" r:id="rId1"/>
  <headerFooter alignWithMargins="0">
    <oddFooter>&amp;R&amp;8&amp;P</oddFooter>
  </headerFooter>
  <rowBreaks count="2" manualBreakCount="2">
    <brk id="26" max="255" man="1"/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14"/>
  <sheetViews>
    <sheetView zoomScale="90" zoomScaleNormal="90" zoomScalePageLayoutView="0" workbookViewId="0" topLeftCell="A4">
      <selection activeCell="B10" sqref="B10"/>
    </sheetView>
  </sheetViews>
  <sheetFormatPr defaultColWidth="9.140625" defaultRowHeight="12.75"/>
  <cols>
    <col min="1" max="1" width="52.421875" style="105" customWidth="1"/>
    <col min="2" max="5" width="15.7109375" style="105" customWidth="1"/>
  </cols>
  <sheetData>
    <row r="1" spans="1:3" ht="25.5">
      <c r="A1" s="182">
        <f>IF(+'A-MCO Info'!$C$5&lt;&gt;"",'A-MCO Info'!$C$5,"")</f>
      </c>
      <c r="B1" s="231"/>
      <c r="C1" s="232"/>
    </row>
    <row r="2" spans="1:3" ht="12.75">
      <c r="A2" s="233"/>
      <c r="B2" s="234"/>
      <c r="C2" s="234"/>
    </row>
    <row r="3" spans="1:5" ht="33">
      <c r="A3" s="181" t="s">
        <v>176</v>
      </c>
      <c r="B3" s="54"/>
      <c r="C3" s="54"/>
      <c r="D3" s="54"/>
      <c r="E3" s="54"/>
    </row>
    <row r="4" spans="1:5" ht="33">
      <c r="A4" s="181" t="s">
        <v>116</v>
      </c>
      <c r="B4" s="54"/>
      <c r="C4" s="54"/>
      <c r="D4" s="54"/>
      <c r="E4" s="54"/>
    </row>
    <row r="5" spans="1:5" ht="29.25" customHeight="1">
      <c r="A5" s="304"/>
      <c r="B5" s="304" t="s">
        <v>314</v>
      </c>
      <c r="C5" s="304"/>
      <c r="D5" s="305"/>
      <c r="E5" s="305"/>
    </row>
    <row r="6" spans="1:5" ht="27.75" customHeight="1">
      <c r="A6" s="337" t="s">
        <v>117</v>
      </c>
      <c r="B6" s="337"/>
      <c r="C6" s="337"/>
      <c r="D6" s="337"/>
      <c r="E6" s="337"/>
    </row>
    <row r="7" spans="1:5" ht="40.5" customHeight="1">
      <c r="A7" s="222" t="s">
        <v>59</v>
      </c>
      <c r="B7" s="223" t="s">
        <v>118</v>
      </c>
      <c r="C7" s="223" t="s">
        <v>119</v>
      </c>
      <c r="D7" s="223" t="s">
        <v>120</v>
      </c>
      <c r="E7" s="223" t="s">
        <v>121</v>
      </c>
    </row>
    <row r="8" spans="1:5" ht="12.75">
      <c r="A8" s="224"/>
      <c r="B8" s="225"/>
      <c r="C8" s="225"/>
      <c r="D8" s="225"/>
      <c r="E8" s="225"/>
    </row>
    <row r="9" spans="1:5" ht="12.75">
      <c r="A9" s="224" t="s">
        <v>122</v>
      </c>
      <c r="B9" s="225"/>
      <c r="C9" s="225"/>
      <c r="D9" s="225"/>
      <c r="E9" s="225"/>
    </row>
    <row r="10" spans="1:5" ht="12.75">
      <c r="A10" s="183" t="s">
        <v>123</v>
      </c>
      <c r="B10" s="220"/>
      <c r="C10" s="220"/>
      <c r="D10" s="220"/>
      <c r="E10" s="220"/>
    </row>
    <row r="11" spans="1:5" ht="12.75">
      <c r="A11" s="183" t="s">
        <v>124</v>
      </c>
      <c r="B11" s="220"/>
      <c r="C11" s="220"/>
      <c r="D11" s="220"/>
      <c r="E11" s="220"/>
    </row>
    <row r="12" spans="1:5" ht="12.75">
      <c r="A12" s="183" t="s">
        <v>125</v>
      </c>
      <c r="B12" s="220"/>
      <c r="C12" s="220"/>
      <c r="D12" s="220"/>
      <c r="E12" s="220"/>
    </row>
    <row r="13" spans="1:5" ht="12.75">
      <c r="A13" s="183" t="s">
        <v>126</v>
      </c>
      <c r="B13" s="220"/>
      <c r="C13" s="220"/>
      <c r="D13" s="220"/>
      <c r="E13" s="220"/>
    </row>
    <row r="14" spans="1:5" ht="12.75">
      <c r="A14" s="183" t="s">
        <v>127</v>
      </c>
      <c r="B14" s="220"/>
      <c r="C14" s="220"/>
      <c r="D14" s="220"/>
      <c r="E14" s="220"/>
    </row>
    <row r="15" spans="1:5" ht="12.75">
      <c r="A15" s="183" t="s">
        <v>128</v>
      </c>
      <c r="B15" s="220"/>
      <c r="C15" s="220"/>
      <c r="D15" s="220"/>
      <c r="E15" s="220"/>
    </row>
    <row r="16" spans="1:5" ht="12.75">
      <c r="A16" s="183" t="s">
        <v>129</v>
      </c>
      <c r="B16" s="220"/>
      <c r="C16" s="220"/>
      <c r="D16" s="220"/>
      <c r="E16" s="220"/>
    </row>
    <row r="17" spans="1:5" ht="12.75">
      <c r="A17" s="183" t="s">
        <v>130</v>
      </c>
      <c r="B17" s="220"/>
      <c r="C17" s="220"/>
      <c r="D17" s="220"/>
      <c r="E17" s="220"/>
    </row>
    <row r="18" spans="1:5" ht="12.75">
      <c r="A18" s="183" t="s">
        <v>131</v>
      </c>
      <c r="B18" s="228">
        <f>SUM(B19:B24)</f>
        <v>0</v>
      </c>
      <c r="C18" s="228">
        <f>SUM(C19:C24)</f>
        <v>0</v>
      </c>
      <c r="D18" s="228">
        <f>SUM(D19:D24)</f>
        <v>0</v>
      </c>
      <c r="E18" s="228">
        <f>SUM(E19:E24)</f>
        <v>0</v>
      </c>
    </row>
    <row r="19" spans="1:5" ht="12.75">
      <c r="A19" s="221"/>
      <c r="B19" s="220"/>
      <c r="C19" s="220"/>
      <c r="D19" s="220"/>
      <c r="E19" s="220"/>
    </row>
    <row r="20" spans="1:5" ht="12.75">
      <c r="A20" s="221"/>
      <c r="B20" s="220"/>
      <c r="C20" s="220"/>
      <c r="D20" s="220"/>
      <c r="E20" s="220"/>
    </row>
    <row r="21" spans="1:5" ht="12.75">
      <c r="A21" s="221"/>
      <c r="B21" s="220"/>
      <c r="C21" s="220"/>
      <c r="D21" s="220"/>
      <c r="E21" s="220"/>
    </row>
    <row r="22" spans="1:5" ht="12.75">
      <c r="A22" s="221"/>
      <c r="B22" s="220"/>
      <c r="C22" s="220"/>
      <c r="D22" s="220"/>
      <c r="E22" s="220"/>
    </row>
    <row r="23" spans="1:5" ht="12.75">
      <c r="A23" s="221"/>
      <c r="B23" s="220"/>
      <c r="C23" s="220"/>
      <c r="D23" s="220"/>
      <c r="E23" s="220"/>
    </row>
    <row r="24" spans="1:5" ht="12.75">
      <c r="A24" s="221"/>
      <c r="B24" s="220"/>
      <c r="C24" s="220"/>
      <c r="D24" s="220"/>
      <c r="E24" s="220"/>
    </row>
    <row r="25" spans="1:5" ht="12.75">
      <c r="A25" s="183" t="s">
        <v>132</v>
      </c>
      <c r="B25" s="228">
        <f>SUM(B10:B18)</f>
        <v>0</v>
      </c>
      <c r="C25" s="228">
        <f>SUM(C10:C18)</f>
        <v>0</v>
      </c>
      <c r="D25" s="228">
        <f>SUM(D10:D18)</f>
        <v>0</v>
      </c>
      <c r="E25" s="228">
        <f>SUM(E10:E18)</f>
        <v>0</v>
      </c>
    </row>
    <row r="26" spans="1:5" ht="12.75">
      <c r="A26" s="224" t="s">
        <v>133</v>
      </c>
      <c r="B26" s="229"/>
      <c r="C26" s="229"/>
      <c r="D26" s="229"/>
      <c r="E26" s="229"/>
    </row>
    <row r="27" spans="1:5" ht="12.75">
      <c r="A27" s="183" t="s">
        <v>134</v>
      </c>
      <c r="B27" s="220"/>
      <c r="C27" s="220"/>
      <c r="D27" s="220"/>
      <c r="E27" s="220"/>
    </row>
    <row r="28" spans="1:5" ht="12.75">
      <c r="A28" s="183" t="s">
        <v>135</v>
      </c>
      <c r="B28" s="220"/>
      <c r="C28" s="220"/>
      <c r="D28" s="220"/>
      <c r="E28" s="220"/>
    </row>
    <row r="29" spans="1:5" ht="12.75">
      <c r="A29" s="183" t="s">
        <v>136</v>
      </c>
      <c r="B29" s="220"/>
      <c r="C29" s="220"/>
      <c r="D29" s="220"/>
      <c r="E29" s="220"/>
    </row>
    <row r="30" spans="1:5" ht="12.75">
      <c r="A30" s="183" t="s">
        <v>137</v>
      </c>
      <c r="B30" s="220"/>
      <c r="C30" s="220"/>
      <c r="D30" s="220"/>
      <c r="E30" s="220"/>
    </row>
    <row r="31" spans="1:5" ht="12.75">
      <c r="A31" s="183" t="s">
        <v>138</v>
      </c>
      <c r="B31" s="220"/>
      <c r="C31" s="220"/>
      <c r="D31" s="220"/>
      <c r="E31" s="220"/>
    </row>
    <row r="32" spans="1:5" ht="12.75">
      <c r="A32" s="183" t="s">
        <v>139</v>
      </c>
      <c r="B32" s="220"/>
      <c r="C32" s="220"/>
      <c r="D32" s="220"/>
      <c r="E32" s="220"/>
    </row>
    <row r="33" spans="1:5" ht="12.75">
      <c r="A33" s="183" t="s">
        <v>186</v>
      </c>
      <c r="B33" s="220"/>
      <c r="C33" s="220"/>
      <c r="D33" s="220"/>
      <c r="E33" s="220"/>
    </row>
    <row r="34" spans="1:5" ht="12.75">
      <c r="A34" s="183" t="s">
        <v>140</v>
      </c>
      <c r="B34" s="220"/>
      <c r="C34" s="220"/>
      <c r="D34" s="220"/>
      <c r="E34" s="220"/>
    </row>
    <row r="35" spans="1:5" ht="12.75">
      <c r="A35" s="183" t="s">
        <v>141</v>
      </c>
      <c r="B35" s="228">
        <f>SUM(B36:B42)</f>
        <v>0</v>
      </c>
      <c r="C35" s="228">
        <f>SUM(C36:C42)</f>
        <v>0</v>
      </c>
      <c r="D35" s="228">
        <f>SUM(D36:D42)</f>
        <v>0</v>
      </c>
      <c r="E35" s="228">
        <f>SUM(E36:E42)</f>
        <v>0</v>
      </c>
    </row>
    <row r="36" spans="1:5" ht="12.75">
      <c r="A36" s="221"/>
      <c r="B36" s="220"/>
      <c r="C36" s="220"/>
      <c r="D36" s="220"/>
      <c r="E36" s="220"/>
    </row>
    <row r="37" spans="1:5" ht="12.75">
      <c r="A37" s="221"/>
      <c r="B37" s="220"/>
      <c r="C37" s="220"/>
      <c r="D37" s="220"/>
      <c r="E37" s="220"/>
    </row>
    <row r="38" spans="1:5" ht="12.75">
      <c r="A38" s="221"/>
      <c r="B38" s="220"/>
      <c r="C38" s="220"/>
      <c r="D38" s="220"/>
      <c r="E38" s="220"/>
    </row>
    <row r="39" spans="1:5" ht="12.75">
      <c r="A39" s="221"/>
      <c r="B39" s="220"/>
      <c r="C39" s="220"/>
      <c r="D39" s="220"/>
      <c r="E39" s="220"/>
    </row>
    <row r="40" spans="1:5" ht="12.75">
      <c r="A40" s="221"/>
      <c r="B40" s="220"/>
      <c r="C40" s="220"/>
      <c r="D40" s="220"/>
      <c r="E40" s="220"/>
    </row>
    <row r="41" spans="1:5" ht="12.75">
      <c r="A41" s="221"/>
      <c r="B41" s="220"/>
      <c r="C41" s="220"/>
      <c r="D41" s="220"/>
      <c r="E41" s="220"/>
    </row>
    <row r="42" spans="1:5" ht="12.75">
      <c r="A42" s="221"/>
      <c r="B42" s="220"/>
      <c r="C42" s="220"/>
      <c r="D42" s="220"/>
      <c r="E42" s="220"/>
    </row>
    <row r="43" spans="1:5" ht="12.75">
      <c r="A43" s="183" t="s">
        <v>142</v>
      </c>
      <c r="B43" s="228">
        <f>SUM(B27:B35)</f>
        <v>0</v>
      </c>
      <c r="C43" s="228">
        <f>SUM(C27:C35)</f>
        <v>0</v>
      </c>
      <c r="D43" s="228">
        <f>SUM(D27:D35)</f>
        <v>0</v>
      </c>
      <c r="E43" s="228">
        <f>SUM(E27:E35)</f>
        <v>0</v>
      </c>
    </row>
    <row r="44" spans="1:5" ht="12.75">
      <c r="A44" s="224" t="s">
        <v>143</v>
      </c>
      <c r="B44" s="226"/>
      <c r="C44" s="226"/>
      <c r="D44" s="226"/>
      <c r="E44" s="226"/>
    </row>
    <row r="45" spans="1:5" ht="13.5" customHeight="1">
      <c r="A45" s="183" t="s">
        <v>144</v>
      </c>
      <c r="B45" s="220"/>
      <c r="C45" s="220"/>
      <c r="D45" s="220"/>
      <c r="E45" s="220"/>
    </row>
    <row r="46" spans="1:5" ht="12.75">
      <c r="A46" s="183" t="s">
        <v>145</v>
      </c>
      <c r="B46" s="220"/>
      <c r="C46" s="220"/>
      <c r="D46" s="220"/>
      <c r="E46" s="220"/>
    </row>
    <row r="47" spans="1:5" ht="12.75">
      <c r="A47" s="183" t="s">
        <v>146</v>
      </c>
      <c r="B47" s="220"/>
      <c r="C47" s="220"/>
      <c r="D47" s="220"/>
      <c r="E47" s="220"/>
    </row>
    <row r="48" spans="1:5" ht="12.75">
      <c r="A48" s="183" t="s">
        <v>147</v>
      </c>
      <c r="B48" s="220"/>
      <c r="C48" s="220"/>
      <c r="D48" s="220"/>
      <c r="E48" s="220"/>
    </row>
    <row r="49" spans="1:5" ht="12.75">
      <c r="A49" s="183" t="s">
        <v>146</v>
      </c>
      <c r="B49" s="220"/>
      <c r="C49" s="220"/>
      <c r="D49" s="220"/>
      <c r="E49" s="220"/>
    </row>
    <row r="50" spans="1:5" ht="12.75">
      <c r="A50" s="183" t="s">
        <v>187</v>
      </c>
      <c r="B50" s="228">
        <f>SUM(B51:B54)</f>
        <v>0</v>
      </c>
      <c r="C50" s="228">
        <f>SUM(C51:C54)</f>
        <v>0</v>
      </c>
      <c r="D50" s="228">
        <f>SUM(D51:D54)</f>
        <v>0</v>
      </c>
      <c r="E50" s="228">
        <f>SUM(E51:E54)</f>
        <v>0</v>
      </c>
    </row>
    <row r="51" spans="1:5" ht="12.75">
      <c r="A51" s="221"/>
      <c r="B51" s="220"/>
      <c r="C51" s="220"/>
      <c r="D51" s="220"/>
      <c r="E51" s="220"/>
    </row>
    <row r="52" spans="1:5" ht="12.75">
      <c r="A52" s="221"/>
      <c r="B52" s="220"/>
      <c r="C52" s="220"/>
      <c r="D52" s="220"/>
      <c r="E52" s="220"/>
    </row>
    <row r="53" spans="1:5" ht="12.75">
      <c r="A53" s="221"/>
      <c r="B53" s="220"/>
      <c r="C53" s="220"/>
      <c r="D53" s="220"/>
      <c r="E53" s="220"/>
    </row>
    <row r="54" spans="1:5" ht="12.75">
      <c r="A54" s="221"/>
      <c r="B54" s="220"/>
      <c r="C54" s="220"/>
      <c r="D54" s="220"/>
      <c r="E54" s="220"/>
    </row>
    <row r="55" spans="1:5" ht="12.75">
      <c r="A55" s="183" t="s">
        <v>142</v>
      </c>
      <c r="B55" s="228">
        <f>SUM(B45:B50)</f>
        <v>0</v>
      </c>
      <c r="C55" s="228">
        <f>SUM(C45:C50)</f>
        <v>0</v>
      </c>
      <c r="D55" s="228">
        <f>SUM(D45:D50)</f>
        <v>0</v>
      </c>
      <c r="E55" s="228">
        <f>SUM(E45:E50)</f>
        <v>0</v>
      </c>
    </row>
    <row r="56" spans="1:5" ht="12.75">
      <c r="A56" s="226"/>
      <c r="B56" s="226"/>
      <c r="C56" s="226"/>
      <c r="D56" s="226"/>
      <c r="E56" s="226"/>
    </row>
    <row r="57" spans="1:5" ht="12.75">
      <c r="A57" s="227" t="s">
        <v>148</v>
      </c>
      <c r="B57" s="228">
        <f>+B25+B43+B55</f>
        <v>0</v>
      </c>
      <c r="C57" s="228">
        <f>+C25+C43+C55</f>
        <v>0</v>
      </c>
      <c r="D57" s="228">
        <f>+D25+D43+D55</f>
        <v>0</v>
      </c>
      <c r="E57" s="228">
        <f>+E25+E43+E55</f>
        <v>0</v>
      </c>
    </row>
    <row r="58" spans="1:5" ht="12.75">
      <c r="A58" s="5"/>
      <c r="B58" s="5"/>
      <c r="C58" s="5"/>
      <c r="D58" s="5"/>
      <c r="E58" s="5"/>
    </row>
    <row r="59" spans="1:5" ht="20.25">
      <c r="A59" s="338" t="s">
        <v>188</v>
      </c>
      <c r="B59" s="338"/>
      <c r="C59" s="338"/>
      <c r="D59" s="338"/>
      <c r="E59" s="338"/>
    </row>
    <row r="60" spans="1:5" ht="31.5">
      <c r="A60" s="222" t="s">
        <v>59</v>
      </c>
      <c r="B60" s="223" t="s">
        <v>118</v>
      </c>
      <c r="C60" s="223" t="s">
        <v>119</v>
      </c>
      <c r="D60" s="223" t="s">
        <v>120</v>
      </c>
      <c r="E60" s="223" t="s">
        <v>121</v>
      </c>
    </row>
    <row r="61" spans="1:5" ht="12.75">
      <c r="A61" s="224"/>
      <c r="B61" s="225"/>
      <c r="C61" s="225"/>
      <c r="D61" s="225"/>
      <c r="E61" s="225"/>
    </row>
    <row r="62" spans="1:5" ht="12.75">
      <c r="A62" s="224" t="s">
        <v>149</v>
      </c>
      <c r="B62" s="225"/>
      <c r="C62" s="225"/>
      <c r="D62" s="225"/>
      <c r="E62" s="225"/>
    </row>
    <row r="63" spans="1:5" ht="12.75">
      <c r="A63" s="183" t="s">
        <v>150</v>
      </c>
      <c r="B63" s="220"/>
      <c r="C63" s="220"/>
      <c r="D63" s="220"/>
      <c r="E63" s="220"/>
    </row>
    <row r="64" spans="1:5" ht="12.75">
      <c r="A64" s="183" t="s">
        <v>151</v>
      </c>
      <c r="B64" s="220"/>
      <c r="C64" s="220"/>
      <c r="D64" s="220"/>
      <c r="E64" s="220"/>
    </row>
    <row r="65" spans="1:5" ht="12.75">
      <c r="A65" s="183" t="s">
        <v>152</v>
      </c>
      <c r="B65" s="220"/>
      <c r="C65" s="220"/>
      <c r="D65" s="220"/>
      <c r="E65" s="220"/>
    </row>
    <row r="66" spans="1:5" ht="12.75">
      <c r="A66" s="183" t="s">
        <v>153</v>
      </c>
      <c r="B66" s="220"/>
      <c r="C66" s="220"/>
      <c r="D66" s="220"/>
      <c r="E66" s="220"/>
    </row>
    <row r="67" spans="1:5" ht="12.75">
      <c r="A67" s="183" t="s">
        <v>154</v>
      </c>
      <c r="B67" s="220"/>
      <c r="C67" s="220"/>
      <c r="D67" s="220"/>
      <c r="E67" s="220"/>
    </row>
    <row r="68" spans="1:5" ht="12.75">
      <c r="A68" s="183" t="s">
        <v>155</v>
      </c>
      <c r="B68" s="220"/>
      <c r="C68" s="220"/>
      <c r="D68" s="220"/>
      <c r="E68" s="220"/>
    </row>
    <row r="69" spans="1:5" ht="12.75">
      <c r="A69" s="183" t="s">
        <v>156</v>
      </c>
      <c r="B69" s="220"/>
      <c r="C69" s="220"/>
      <c r="D69" s="220"/>
      <c r="E69" s="220"/>
    </row>
    <row r="70" spans="1:5" ht="12.75">
      <c r="A70" s="183" t="s">
        <v>157</v>
      </c>
      <c r="B70" s="220"/>
      <c r="C70" s="220"/>
      <c r="D70" s="220"/>
      <c r="E70" s="220"/>
    </row>
    <row r="71" spans="1:5" ht="12.75">
      <c r="A71" s="183" t="s">
        <v>158</v>
      </c>
      <c r="B71" s="220"/>
      <c r="C71" s="220"/>
      <c r="D71" s="220"/>
      <c r="E71" s="220"/>
    </row>
    <row r="72" spans="1:5" ht="12.75">
      <c r="A72" s="183" t="s">
        <v>159</v>
      </c>
      <c r="B72" s="220"/>
      <c r="C72" s="220"/>
      <c r="D72" s="220"/>
      <c r="E72" s="220"/>
    </row>
    <row r="73" spans="1:5" ht="12.75">
      <c r="A73" s="183" t="s">
        <v>160</v>
      </c>
      <c r="B73" s="220"/>
      <c r="C73" s="220"/>
      <c r="D73" s="220"/>
      <c r="E73" s="220"/>
    </row>
    <row r="74" spans="1:5" ht="12.75">
      <c r="A74" s="183" t="s">
        <v>161</v>
      </c>
      <c r="B74" s="228">
        <f>SUM(B75:B81)</f>
        <v>0</v>
      </c>
      <c r="C74" s="228">
        <f>SUM(C75:C81)</f>
        <v>0</v>
      </c>
      <c r="D74" s="228">
        <f>SUM(D75:D81)</f>
        <v>0</v>
      </c>
      <c r="E74" s="228">
        <f>SUM(E75:E81)</f>
        <v>0</v>
      </c>
    </row>
    <row r="75" spans="1:5" ht="12.75">
      <c r="A75" s="221"/>
      <c r="B75" s="220"/>
      <c r="C75" s="220"/>
      <c r="D75" s="220"/>
      <c r="E75" s="220"/>
    </row>
    <row r="76" spans="1:5" ht="12.75">
      <c r="A76" s="221"/>
      <c r="B76" s="220"/>
      <c r="C76" s="220"/>
      <c r="D76" s="220"/>
      <c r="E76" s="220"/>
    </row>
    <row r="77" spans="1:5" ht="12.75">
      <c r="A77" s="221"/>
      <c r="B77" s="220"/>
      <c r="C77" s="220"/>
      <c r="D77" s="220"/>
      <c r="E77" s="220"/>
    </row>
    <row r="78" spans="1:5" ht="12.75">
      <c r="A78" s="221"/>
      <c r="B78" s="220"/>
      <c r="C78" s="220"/>
      <c r="D78" s="220"/>
      <c r="E78" s="220"/>
    </row>
    <row r="79" spans="1:5" ht="12.75">
      <c r="A79" s="221"/>
      <c r="B79" s="220"/>
      <c r="C79" s="220"/>
      <c r="D79" s="220"/>
      <c r="E79" s="220"/>
    </row>
    <row r="80" spans="1:5" ht="12.75">
      <c r="A80" s="221"/>
      <c r="B80" s="220"/>
      <c r="C80" s="220"/>
      <c r="D80" s="220"/>
      <c r="E80" s="220"/>
    </row>
    <row r="81" spans="1:5" ht="12.75">
      <c r="A81" s="221"/>
      <c r="B81" s="220"/>
      <c r="C81" s="220"/>
      <c r="D81" s="220"/>
      <c r="E81" s="220"/>
    </row>
    <row r="82" spans="1:5" ht="12.75">
      <c r="A82" s="183" t="s">
        <v>162</v>
      </c>
      <c r="B82" s="228">
        <f>SUM(B63:B73)+SUM(B75:B81)</f>
        <v>0</v>
      </c>
      <c r="C82" s="228">
        <f>SUM(C63:C73)+SUM(C75:C81)</f>
        <v>0</v>
      </c>
      <c r="D82" s="228">
        <f>SUM(D63:D73)+SUM(D75:D81)</f>
        <v>0</v>
      </c>
      <c r="E82" s="228">
        <f>SUM(E63:E73)+SUM(E75:E81)</f>
        <v>0</v>
      </c>
    </row>
    <row r="83" spans="1:5" ht="12.75">
      <c r="A83" s="224" t="s">
        <v>163</v>
      </c>
      <c r="B83" s="226"/>
      <c r="C83" s="226"/>
      <c r="D83" s="226"/>
      <c r="E83" s="226"/>
    </row>
    <row r="84" spans="1:5" ht="12.75">
      <c r="A84" s="183" t="s">
        <v>159</v>
      </c>
      <c r="B84" s="220"/>
      <c r="C84" s="220"/>
      <c r="D84" s="220"/>
      <c r="E84" s="220"/>
    </row>
    <row r="85" spans="1:5" ht="12.75">
      <c r="A85" s="183" t="s">
        <v>164</v>
      </c>
      <c r="B85" s="220"/>
      <c r="C85" s="220"/>
      <c r="D85" s="220"/>
      <c r="E85" s="220"/>
    </row>
    <row r="86" spans="1:5" ht="12.75">
      <c r="A86" s="183" t="s">
        <v>165</v>
      </c>
      <c r="B86" s="230">
        <f>SUM(B87:B93)</f>
        <v>0</v>
      </c>
      <c r="C86" s="230">
        <f>SUM(C87:C93)</f>
        <v>0</v>
      </c>
      <c r="D86" s="230">
        <f>SUM(D87:D93)</f>
        <v>0</v>
      </c>
      <c r="E86" s="230">
        <f>SUM(E87:E93)</f>
        <v>0</v>
      </c>
    </row>
    <row r="87" spans="1:5" ht="12.75">
      <c r="A87" s="221"/>
      <c r="B87" s="220"/>
      <c r="C87" s="220"/>
      <c r="D87" s="220"/>
      <c r="E87" s="220"/>
    </row>
    <row r="88" spans="1:5" ht="12.75">
      <c r="A88" s="221"/>
      <c r="B88" s="220"/>
      <c r="C88" s="220"/>
      <c r="D88" s="220"/>
      <c r="E88" s="220"/>
    </row>
    <row r="89" spans="1:5" ht="12.75">
      <c r="A89" s="221"/>
      <c r="B89" s="220"/>
      <c r="C89" s="220"/>
      <c r="D89" s="220"/>
      <c r="E89" s="220"/>
    </row>
    <row r="90" spans="1:5" ht="12.75">
      <c r="A90" s="221"/>
      <c r="B90" s="220"/>
      <c r="C90" s="220"/>
      <c r="D90" s="220"/>
      <c r="E90" s="220"/>
    </row>
    <row r="91" spans="1:5" ht="12.75">
      <c r="A91" s="221"/>
      <c r="B91" s="220"/>
      <c r="C91" s="220"/>
      <c r="D91" s="220"/>
      <c r="E91" s="220"/>
    </row>
    <row r="92" spans="1:5" ht="12.75">
      <c r="A92" s="221"/>
      <c r="B92" s="220"/>
      <c r="C92" s="220"/>
      <c r="D92" s="220"/>
      <c r="E92" s="220"/>
    </row>
    <row r="93" spans="1:5" ht="12.75">
      <c r="A93" s="221"/>
      <c r="B93" s="220"/>
      <c r="C93" s="220"/>
      <c r="D93" s="220"/>
      <c r="E93" s="220"/>
    </row>
    <row r="94" spans="1:5" ht="12.75">
      <c r="A94" s="183" t="s">
        <v>166</v>
      </c>
      <c r="B94" s="228">
        <f>SUM(B84:B86)</f>
        <v>0</v>
      </c>
      <c r="C94" s="228">
        <f>SUM(C84:C86)</f>
        <v>0</v>
      </c>
      <c r="D94" s="228">
        <f>SUM(D84:D86)</f>
        <v>0</v>
      </c>
      <c r="E94" s="228">
        <f>SUM(E84:E86)</f>
        <v>0</v>
      </c>
    </row>
    <row r="95" spans="1:5" ht="12.75">
      <c r="A95" s="183" t="s">
        <v>167</v>
      </c>
      <c r="B95" s="228">
        <f>+B82+B94</f>
        <v>0</v>
      </c>
      <c r="C95" s="228">
        <f>+C82+C94</f>
        <v>0</v>
      </c>
      <c r="D95" s="228">
        <f>+D82+D94</f>
        <v>0</v>
      </c>
      <c r="E95" s="228">
        <f>+E82+E94</f>
        <v>0</v>
      </c>
    </row>
    <row r="96" spans="1:5" ht="12.75">
      <c r="A96" s="225"/>
      <c r="B96" s="225"/>
      <c r="C96" s="225"/>
      <c r="D96" s="225"/>
      <c r="E96" s="225"/>
    </row>
    <row r="97" spans="1:5" ht="12.75">
      <c r="A97" s="224" t="s">
        <v>168</v>
      </c>
      <c r="B97" s="225"/>
      <c r="C97" s="225"/>
      <c r="D97" s="225"/>
      <c r="E97" s="225"/>
    </row>
    <row r="98" spans="1:5" ht="12.75">
      <c r="A98" s="183" t="s">
        <v>169</v>
      </c>
      <c r="B98" s="220"/>
      <c r="C98" s="220"/>
      <c r="D98" s="220"/>
      <c r="E98" s="220"/>
    </row>
    <row r="99" spans="1:5" ht="12.75">
      <c r="A99" s="183" t="s">
        <v>170</v>
      </c>
      <c r="B99" s="220"/>
      <c r="C99" s="220"/>
      <c r="D99" s="220"/>
      <c r="E99" s="220"/>
    </row>
    <row r="100" spans="1:5" ht="12.75">
      <c r="A100" s="183" t="s">
        <v>171</v>
      </c>
      <c r="B100" s="220"/>
      <c r="C100" s="220"/>
      <c r="D100" s="220"/>
      <c r="E100" s="220"/>
    </row>
    <row r="101" spans="1:5" ht="12.75">
      <c r="A101" s="183" t="s">
        <v>172</v>
      </c>
      <c r="B101" s="220"/>
      <c r="C101" s="220"/>
      <c r="D101" s="220"/>
      <c r="E101" s="220"/>
    </row>
    <row r="102" spans="1:5" ht="12.75">
      <c r="A102" s="183" t="s">
        <v>173</v>
      </c>
      <c r="B102" s="230">
        <f>SUM(B103:B109)</f>
        <v>0</v>
      </c>
      <c r="C102" s="230">
        <f>SUM(C103:C109)</f>
        <v>0</v>
      </c>
      <c r="D102" s="230">
        <f>SUM(D103:D109)</f>
        <v>0</v>
      </c>
      <c r="E102" s="230">
        <f>SUM(E103:E109)</f>
        <v>0</v>
      </c>
    </row>
    <row r="103" spans="1:5" ht="12.75">
      <c r="A103" s="221"/>
      <c r="B103" s="220"/>
      <c r="C103" s="220"/>
      <c r="D103" s="220"/>
      <c r="E103" s="220"/>
    </row>
    <row r="104" spans="1:5" ht="12.75">
      <c r="A104" s="221"/>
      <c r="B104" s="220"/>
      <c r="C104" s="220"/>
      <c r="D104" s="220"/>
      <c r="E104" s="220"/>
    </row>
    <row r="105" spans="1:5" ht="12.75">
      <c r="A105" s="221"/>
      <c r="B105" s="220"/>
      <c r="C105" s="220"/>
      <c r="D105" s="220"/>
      <c r="E105" s="220"/>
    </row>
    <row r="106" spans="1:5" ht="12.75">
      <c r="A106" s="221"/>
      <c r="B106" s="220"/>
      <c r="C106" s="220"/>
      <c r="D106" s="220"/>
      <c r="E106" s="220"/>
    </row>
    <row r="107" spans="1:5" ht="12.75">
      <c r="A107" s="221"/>
      <c r="B107" s="220"/>
      <c r="C107" s="220"/>
      <c r="D107" s="220"/>
      <c r="E107" s="220"/>
    </row>
    <row r="108" spans="1:5" ht="12.75">
      <c r="A108" s="221"/>
      <c r="B108" s="220"/>
      <c r="C108" s="220"/>
      <c r="D108" s="220"/>
      <c r="E108" s="220"/>
    </row>
    <row r="109" spans="1:5" ht="12.75">
      <c r="A109" s="221"/>
      <c r="B109" s="220"/>
      <c r="C109" s="220"/>
      <c r="D109" s="220"/>
      <c r="E109" s="220"/>
    </row>
    <row r="110" spans="1:5" ht="12.75">
      <c r="A110" s="183" t="s">
        <v>174</v>
      </c>
      <c r="B110" s="228">
        <f>SUM(B103:B109)+SUM(B98:B101)</f>
        <v>0</v>
      </c>
      <c r="C110" s="228">
        <f>SUM(C103:C109)+SUM(C98:C101)</f>
        <v>0</v>
      </c>
      <c r="D110" s="228">
        <f>SUM(D103:D109)+SUM(D98:D101)</f>
        <v>0</v>
      </c>
      <c r="E110" s="228">
        <f>SUM(E103:E109)+SUM(E98:E101)</f>
        <v>0</v>
      </c>
    </row>
    <row r="111" spans="1:5" ht="12.75">
      <c r="A111" s="225"/>
      <c r="B111" s="225"/>
      <c r="C111" s="225"/>
      <c r="D111" s="225"/>
      <c r="E111" s="225"/>
    </row>
    <row r="112" spans="1:5" ht="12.75">
      <c r="A112" s="183" t="s">
        <v>175</v>
      </c>
      <c r="B112" s="228">
        <f>+B95+B110</f>
        <v>0</v>
      </c>
      <c r="C112" s="228">
        <f>+C95+C110</f>
        <v>0</v>
      </c>
      <c r="D112" s="228">
        <f>+D95+D110</f>
        <v>0</v>
      </c>
      <c r="E112" s="228">
        <f>+E95+E110</f>
        <v>0</v>
      </c>
    </row>
    <row r="114" ht="12.75">
      <c r="A114" s="105" t="s">
        <v>13</v>
      </c>
    </row>
  </sheetData>
  <sheetProtection selectLockedCells="1"/>
  <mergeCells count="2">
    <mergeCell ref="A6:E6"/>
    <mergeCell ref="A59:E59"/>
  </mergeCells>
  <printOptions horizontalCentered="1"/>
  <pageMargins left="0.5" right="0.5" top="0.75" bottom="0.75" header="0.5" footer="0.5"/>
  <pageSetup horizontalDpi="600" verticalDpi="600" orientation="portrait" scale="82" r:id="rId1"/>
  <headerFooter alignWithMargins="0">
    <oddFooter>&amp;R&amp;P</oddFooter>
  </headerFooter>
  <rowBreaks count="1" manualBreakCount="1">
    <brk id="5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67"/>
  <sheetViews>
    <sheetView zoomScalePageLayoutView="0" workbookViewId="0" topLeftCell="A1">
      <selection activeCell="A21" sqref="A21:A22"/>
    </sheetView>
  </sheetViews>
  <sheetFormatPr defaultColWidth="9.140625" defaultRowHeight="12.75"/>
  <cols>
    <col min="1" max="1" width="54.28125" style="0" customWidth="1"/>
    <col min="2" max="2" width="17.8515625" style="0" customWidth="1"/>
  </cols>
  <sheetData>
    <row r="1" spans="1:12" ht="20.25">
      <c r="A1" s="104">
        <f>+'A-MCO Info'!C5</f>
        <v>0</v>
      </c>
      <c r="B1" s="103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>
      <c r="A2" s="101"/>
      <c r="B2" s="101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2.5">
      <c r="A3" s="340" t="s">
        <v>48</v>
      </c>
      <c r="B3" s="340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0.25">
      <c r="A4" s="341" t="s">
        <v>41</v>
      </c>
      <c r="B4" s="341"/>
      <c r="C4" s="9"/>
      <c r="D4" s="9"/>
      <c r="E4" s="9"/>
      <c r="F4" s="9"/>
      <c r="G4" s="9"/>
      <c r="H4" s="9"/>
      <c r="I4" s="9"/>
      <c r="J4" s="9"/>
      <c r="K4" s="9"/>
      <c r="L4" s="9"/>
    </row>
    <row r="5" spans="3:12" ht="13.5" thickBot="1"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85" t="s">
        <v>39</v>
      </c>
      <c r="B6" s="90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.75">
      <c r="A7" s="86" t="s">
        <v>32</v>
      </c>
      <c r="B7" s="91">
        <v>880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6.5" thickBot="1">
      <c r="A8" s="87" t="s">
        <v>30</v>
      </c>
      <c r="B8" s="92" t="e">
        <f>+SA_1_MEDCAP</f>
        <v>#REF!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6.5" thickTop="1">
      <c r="A9" s="88" t="s">
        <v>40</v>
      </c>
      <c r="B9" s="93" t="e">
        <f>+B8+B7</f>
        <v>#REF!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86" t="s">
        <v>12</v>
      </c>
      <c r="B10" s="91" t="e">
        <f>+#REF!</f>
        <v>#REF!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.75">
      <c r="A11" s="86" t="s">
        <v>42</v>
      </c>
      <c r="B11" s="91">
        <v>75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>
      <c r="A12" s="87" t="s">
        <v>37</v>
      </c>
      <c r="B12" s="92" t="e">
        <f>+#REF!</f>
        <v>#REF!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7.25" thickBot="1" thickTop="1">
      <c r="A13" s="89" t="s">
        <v>33</v>
      </c>
      <c r="B13" s="94" t="e">
        <f>SUM(B9:B12)</f>
        <v>#REF!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6.5" thickBot="1">
      <c r="A16" s="339" t="s">
        <v>34</v>
      </c>
      <c r="B16" s="339"/>
      <c r="C16" s="1" t="s">
        <v>13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95" t="s">
        <v>38</v>
      </c>
      <c r="B17" s="96" t="e">
        <f>IF(B13&gt;0,+B9/B13,"")</f>
        <v>#REF!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86" t="s">
        <v>35</v>
      </c>
      <c r="B18" s="97" t="e">
        <f>IF(B13&gt;0,B10/B13,"")</f>
        <v>#REF!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6.5" thickBot="1">
      <c r="A19" s="98" t="s">
        <v>36</v>
      </c>
      <c r="B19" s="99" t="e">
        <f>IF(B13&gt;0,(B11+B12)/B13,"")</f>
        <v>#REF!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>
      <c r="A21" s="100" t="s">
        <v>51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6.5">
      <c r="A22" s="100" t="s">
        <v>52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</sheetData>
  <sheetProtection/>
  <mergeCells count="3">
    <mergeCell ref="A16:B16"/>
    <mergeCell ref="A3:B3"/>
    <mergeCell ref="A4:B4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A. Barbash</dc:creator>
  <cp:keywords/>
  <dc:description/>
  <cp:lastModifiedBy>Administrator</cp:lastModifiedBy>
  <cp:lastPrinted>2014-06-02T17:57:05Z</cp:lastPrinted>
  <dcterms:created xsi:type="dcterms:W3CDTF">2004-05-06T00:37:49Z</dcterms:created>
  <dcterms:modified xsi:type="dcterms:W3CDTF">2014-06-03T18:02:39Z</dcterms:modified>
  <cp:category/>
  <cp:version/>
  <cp:contentType/>
  <cp:contentStatus/>
</cp:coreProperties>
</file>